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25" activeTab="3"/>
  </bookViews>
  <sheets>
    <sheet name="นำเข้ารายเดือน" sheetId="1" r:id="rId1"/>
    <sheet name="ส่งออกรายเดือน" sheetId="2" r:id="rId2"/>
    <sheet name="ผด.รายเดือน" sheetId="3" r:id="rId3"/>
    <sheet name="นำเข้า10อันดับ" sheetId="4" r:id="rId4"/>
    <sheet name="ส่งออก10อันดับ" sheetId="5" r:id="rId5"/>
    <sheet name="ผด.10อันดับ" sheetId="6" r:id="rId6"/>
  </sheets>
  <definedNames/>
  <calcPr fullCalcOnLoad="1"/>
</workbook>
</file>

<file path=xl/sharedStrings.xml><?xml version="1.0" encoding="utf-8"?>
<sst xmlns="http://schemas.openxmlformats.org/spreadsheetml/2006/main" count="2402" uniqueCount="502">
  <si>
    <t>สินค้านำเข้าด่านศุลกากรพิบูลมังสาหาร</t>
  </si>
  <si>
    <t>ประจำเดือน ตุลาคม  2553</t>
  </si>
  <si>
    <t>ลำดับ</t>
  </si>
  <si>
    <t>พิกัดศุลกากร</t>
  </si>
  <si>
    <t>ชนิดสินค้า</t>
  </si>
  <si>
    <t>จำนวน</t>
  </si>
  <si>
    <t>น้ำหนัก(ก.ก.)</t>
  </si>
  <si>
    <t>ราคา(บาท)</t>
  </si>
  <si>
    <t>อากรขาเข้า(บาท)</t>
  </si>
  <si>
    <t>ภาษีมูลค่าเพิ่ม(บาท)</t>
  </si>
  <si>
    <t>หมายเหตุ</t>
  </si>
  <si>
    <t>กะหล่ำปลี</t>
  </si>
  <si>
    <t>ก.ก.</t>
  </si>
  <si>
    <t>ไม้แปรรูป</t>
  </si>
  <si>
    <t>MTQ</t>
  </si>
  <si>
    <t>61,62</t>
  </si>
  <si>
    <t>เสื้อผ้าสำเร็จรูป</t>
  </si>
  <si>
    <t>ชิ้น</t>
  </si>
  <si>
    <t>มันเทศ</t>
  </si>
  <si>
    <t>กล้วยดิบ</t>
  </si>
  <si>
    <t>ข้าวโพดสำหรับเลี้ยงสัตว์</t>
  </si>
  <si>
    <t>ถั่วลิสงเอาเปลือกออก</t>
  </si>
  <si>
    <t>อุปกรณ์ทดสอบความเที่ยงตรงของเครื่องวัดไฟฟ้า</t>
  </si>
  <si>
    <t>SET</t>
  </si>
  <si>
    <t>*</t>
  </si>
  <si>
    <t>ขี้เลื่อย</t>
  </si>
  <si>
    <t>นาฬิกาข้อมือแฟชั่น</t>
  </si>
  <si>
    <t>เรือน</t>
  </si>
  <si>
    <t>อุปกรณ์ควบคุมการรับส่งสัญญาณ</t>
  </si>
  <si>
    <t>กระเป๋าแฟชั่น</t>
  </si>
  <si>
    <t>ใบ</t>
  </si>
  <si>
    <t>ไม้อัด</t>
  </si>
  <si>
    <t>ของทำด้วยพลาสติก</t>
  </si>
  <si>
    <t>ลูกเร่วตากแห้ง</t>
  </si>
  <si>
    <t>เข็มขัดแฟชั่น</t>
  </si>
  <si>
    <t>เส้น</t>
  </si>
  <si>
    <t>โทรศัพท์มือถือ</t>
  </si>
  <si>
    <t>เครื่อง</t>
  </si>
  <si>
    <t>กรอบแว่นตาโลหะ</t>
  </si>
  <si>
    <t>ผักกาดขาว</t>
  </si>
  <si>
    <t>-</t>
  </si>
  <si>
    <t>อื่น ๆ</t>
  </si>
  <si>
    <t>รวมทั้งสิ้น</t>
  </si>
  <si>
    <t>หมายเหตุ  *  ใบสุทธินำกลับ   เก่าใช้แล้ว</t>
  </si>
  <si>
    <t>สินค้าส่งออก  ด่านศุลกากรพิบูลมังสาหาร</t>
  </si>
  <si>
    <t>ประจำเดือน  ตุลาคม  2553</t>
  </si>
  <si>
    <t>ลำดับที่</t>
  </si>
  <si>
    <t>สินค้า</t>
  </si>
  <si>
    <t>น้ำหนัก</t>
  </si>
  <si>
    <t>ปริมาณ</t>
  </si>
  <si>
    <t>มูลค่า</t>
  </si>
  <si>
    <t>เครื่องอุปโภคบริโภค</t>
  </si>
  <si>
    <t>หีบห่อ</t>
  </si>
  <si>
    <t>อุปกรณ์ก่อสร้าง</t>
  </si>
  <si>
    <t>น้ำมันเบนซิน</t>
  </si>
  <si>
    <t>ลิตร</t>
  </si>
  <si>
    <t>น้ำมันดีเซล</t>
  </si>
  <si>
    <t>เครื่องใช้ไฟฟ้า</t>
  </si>
  <si>
    <t>ปูนซีเมนต์</t>
  </si>
  <si>
    <t>กระสอบ</t>
  </si>
  <si>
    <t>รถยนต์นั่งใหม่ พวงมาลัยซ้าย</t>
  </si>
  <si>
    <t>คัน</t>
  </si>
  <si>
    <t>เครื่องใช้ในบ้านและสำนักงาน</t>
  </si>
  <si>
    <t>แบตเตอร์รี่</t>
  </si>
  <si>
    <t>ลูก</t>
  </si>
  <si>
    <t>รถขุดดินระบบไฮโดรลิค พร้อมอุปกรณ์ครบชุด</t>
  </si>
  <si>
    <t>น้ำมันเครื่อง,น้ำมันหล่อลื่น</t>
  </si>
  <si>
    <t>ยารักษาโรค</t>
  </si>
  <si>
    <t>อาหารสัตว์</t>
  </si>
  <si>
    <t>ยางรถยนต์,รถจักรยานยนต์</t>
  </si>
  <si>
    <t>เครื่องนวดข้าวพร้อมอุปกรณ์</t>
  </si>
  <si>
    <t>รถแทรกเตอร์และอุปกรณ์</t>
  </si>
  <si>
    <t>น้ำมันเครื่องบิน</t>
  </si>
  <si>
    <t>ปุ๋ยเคมี</t>
  </si>
  <si>
    <t>โครงรถไถนา</t>
  </si>
  <si>
    <t>ยางมะตอย</t>
  </si>
  <si>
    <t xml:space="preserve">รถจักรยานยนต์ </t>
  </si>
  <si>
    <t>จักรยานและส่วนประกอบ</t>
  </si>
  <si>
    <t>คอมพิวเตอร์และอุปกรณ์</t>
  </si>
  <si>
    <t>น้ำมันเตา</t>
  </si>
  <si>
    <t>สารเคมี</t>
  </si>
  <si>
    <t>สุกรมีชีวิต</t>
  </si>
  <si>
    <t>ตัว</t>
  </si>
  <si>
    <t>หม้อแปลงไฟฟ้า</t>
  </si>
  <si>
    <t>เครื่องชั่งน้ำหนักรถบรรทุก</t>
  </si>
  <si>
    <t>เครื่องยนต์ดีเซล</t>
  </si>
  <si>
    <t>รถเกรด</t>
  </si>
  <si>
    <t>รถบรรทุกเก่าใช้แล้วพร้อมอุปกรณ์ครบชุด</t>
  </si>
  <si>
    <t>เครื่องพิมพ์ฉลากพร้อมอุปกรณ์ครบชุดสมบูรณ์</t>
  </si>
  <si>
    <t>อุปกรณ์ผลิตน้ำแข็ง(ครบชุด)</t>
  </si>
  <si>
    <t>อุปกรณ์ห้องเย็นสำหรับติดตั้งเครื่องทำความเย็น (ครบชุดสมบูรณ์)</t>
  </si>
  <si>
    <t>โคพันธุ์พื้นเมือง</t>
  </si>
  <si>
    <t>พระพุทธรูป</t>
  </si>
  <si>
    <t>รูป</t>
  </si>
  <si>
    <t>ลูกเป็ด</t>
  </si>
  <si>
    <t xml:space="preserve">เครื่องสีข้าว </t>
  </si>
  <si>
    <t>เครื่องนวดข้าว</t>
  </si>
  <si>
    <t>ไก่แก่ปลดระวาง</t>
  </si>
  <si>
    <t>ปั๊มน้ำพร้อมอุปกรณ์ติดตั้ง</t>
  </si>
  <si>
    <t>หมายเหตุ  น้ำมันเบนซินพิเศษไร้สารตะกั่วส่งออกกัมพูชา จำนวน 1,240,000  ลิตร  มูลค่า  23,724,832.39  บาท</t>
  </si>
  <si>
    <t>มูลค่าสินค้าผ่านแดนสูงสุด  10  อันดับ เดือน ตุลาคม  2553</t>
  </si>
  <si>
    <t>ด่านศุลกากรพิบูลมังสาหาร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</si>
  <si>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</si>
  <si>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</si>
  <si>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พิกัด</t>
  </si>
  <si>
    <t>มูลค่า (บาท)</t>
  </si>
  <si>
    <t>มูลค่า(บาท)</t>
  </si>
  <si>
    <t>เมล็ดกาแฟดิบ</t>
  </si>
  <si>
    <t>09011190</t>
  </si>
  <si>
    <t>ข้าวมอล์ล</t>
  </si>
  <si>
    <t>ชื้นส่วนเฟอร์นิเจอร์ไม้ประดู่,ไม้ประดง</t>
  </si>
  <si>
    <t>รถเกระบะเก่าใช้แล้ว,รถเครน</t>
  </si>
  <si>
    <t>ข้าวสารหอม</t>
  </si>
  <si>
    <t>อะไหล่เครื่องขุดเจาะ พร้อมอุปกรณ์</t>
  </si>
  <si>
    <t>ไม้ยาง,บก,ฮาว,จิก,เชือก,ดู่,ยางสำเร็จรูป</t>
  </si>
  <si>
    <t>เครื่องจักรผลิตน้ำดื่ม</t>
  </si>
  <si>
    <t>ไม้ประดง,ดู่,ยาง,แดงสำเร็จรูป</t>
  </si>
  <si>
    <t>เครื่องจักรผลิตพลาสติก</t>
  </si>
  <si>
    <t>รองเท้าแตะ</t>
  </si>
  <si>
    <t>ป้ายฉลากสินค้า</t>
  </si>
  <si>
    <t>เสาเครื่องเรือนเก่าไม้ประดง</t>
  </si>
  <si>
    <t>อลูมิเนียมฟอยด์</t>
  </si>
  <si>
    <t>น้ำมันยาง</t>
  </si>
  <si>
    <t>เครี่องกดเงินอัตโนมัติ</t>
  </si>
  <si>
    <t>ไวน์</t>
  </si>
  <si>
    <t>เครื่องจักรบดไฟเบอร์กลาส</t>
  </si>
  <si>
    <t>รวม</t>
  </si>
  <si>
    <t>อื่นๆ</t>
  </si>
  <si>
    <t>จำนวนใบขนขาเข้า  22  ใบขน</t>
  </si>
  <si>
    <t>จำนวนใบขนขาออก  19  ใบขน</t>
  </si>
  <si>
    <t>น้ำหนักรวม  1,453,979 kgm.</t>
  </si>
  <si>
    <t>น้ำหนักรวม  724,775 kgm.</t>
  </si>
  <si>
    <t>ประจำเดือน พฤศจิกายน  2553</t>
  </si>
  <si>
    <t>รถบรรทุกสิบล้อ</t>
  </si>
  <si>
    <t>ถั่วลิสงทั้งเปลือก</t>
  </si>
  <si>
    <t>ส่วนของพรรณไม้,เปลือกไม้ยาง</t>
  </si>
  <si>
    <t>เมล็ดกาแฟดิบยังไม่ได้แยกกาเฟอีนออก</t>
  </si>
  <si>
    <t>ประจำเดือน  พฤศจิกายน  2553</t>
  </si>
  <si>
    <t>กส.</t>
  </si>
  <si>
    <t>อุปกรณ์ชุดอบรมระบบประจุไฟฟ้าพลังงานแสงอาทิตย์</t>
  </si>
  <si>
    <t>รถบดถนน</t>
  </si>
  <si>
    <t>รถผสมคอนกรีตเก่าใช้แล้วพร้อมอุปกรณ์ครบชุด</t>
  </si>
  <si>
    <t>เครื่องชงกาแฟ</t>
  </si>
  <si>
    <t>ปุ๋ยอินทรีย์</t>
  </si>
  <si>
    <t>ลูกปลานิล</t>
  </si>
  <si>
    <t>หมายเหตุ  น้ำมันเบนซินพิเศษไร้สารตะกั่วส่งออกกัมพูชา  จำนวน 1,479,963  ลิตร  มูลค่า  27,145,725.28  บาท</t>
  </si>
  <si>
    <t>มูลค่าสินค้าผ่านแดนสูงสุด  10  อันดับ เดือน พฤศจิกายน 2553</t>
  </si>
  <si>
    <t>ข้าวสารหอม,ปลายข้าวสารหอม</t>
  </si>
  <si>
    <t>อุปกรณ์ก่อสร้างไฟฟ้า</t>
  </si>
  <si>
    <t>กาแฟสำเร็จรูป</t>
  </si>
  <si>
    <t>ช็อคโกแลต,ลูกอม,ขนมปัง</t>
  </si>
  <si>
    <t>ไม้เชือก,ไม้ยางสำเร็จรูป</t>
  </si>
  <si>
    <t>กระดาษฉลาก</t>
  </si>
  <si>
    <t>ไม้ยางสำเร็จรูป</t>
  </si>
  <si>
    <t>ใยหิน</t>
  </si>
  <si>
    <t>เครื่องยนต์แทรกเตอร์</t>
  </si>
  <si>
    <t>ตู้คอนเทนเนอร์,ขวดใช้ในบ้านเรือน</t>
  </si>
  <si>
    <t>กาแฟ</t>
  </si>
  <si>
    <t>09019021</t>
  </si>
  <si>
    <t>น้ำยาล้างถังเบียร์</t>
  </si>
  <si>
    <t>ส่วนประกอบเครื่องซักผ้า</t>
  </si>
  <si>
    <t>จำนวนใบขนผ่านแดนเข้า  28  ใบขน</t>
  </si>
  <si>
    <t>จำนวนใบขนผ่านแดนออก  13  ใบขน</t>
  </si>
  <si>
    <t>น้ำหนักรวม  2,613,038 kgm.</t>
  </si>
  <si>
    <t>น้ำหนักรวม  554,050 kgm.</t>
  </si>
  <si>
    <t>ประจำเดือน ธันวาคม  2553</t>
  </si>
  <si>
    <t>ระบบและอุปกรณ์ควบคุมภาพและเสียง</t>
  </si>
  <si>
    <t>เครื่องเสียงพร้อมระบบและอุปกรณ์ครบชุด</t>
  </si>
  <si>
    <t>รถบรรทุกเฉพาะกิจ</t>
  </si>
  <si>
    <t>อุปกรณ์แสงพร้อมโครงสร้าง</t>
  </si>
  <si>
    <t>อุปกรณ์จัดงานเลี้ยง</t>
  </si>
  <si>
    <t>รถสุขาเคลื่อนที่</t>
  </si>
  <si>
    <t>เปลือกบง,ส่วนของพรรณไม้</t>
  </si>
  <si>
    <t>สวนสนุก</t>
  </si>
  <si>
    <t>ประจำเดือน  ธันวาคม  2553</t>
  </si>
  <si>
    <t>รถบรรทุกของเหลว</t>
  </si>
  <si>
    <t>อุปกรณ์แสงสว่างพร้อมโครงสร้างติดตั้งครบชุด (เก่าใช้แล้ว)</t>
  </si>
  <si>
    <t>อุปกรณ์จัดเลี้ยง (เก่าใช้แล้ว)</t>
  </si>
  <si>
    <t>รถสุขาเคลื่อนที่  (เก่าใช้แล้ว)</t>
  </si>
  <si>
    <t>อะไหล่และส่วนประกอบรถจักรยานยนต์</t>
  </si>
  <si>
    <t>สวนสนุก(เก่าใช้แล้ว)</t>
  </si>
  <si>
    <t>อุปกรณ์ทางการแพทย์</t>
  </si>
  <si>
    <t>รถเกี่ยวข้าวยี่ห้อคูโบต้า(เก่าใช้แล้ว)</t>
  </si>
  <si>
    <t>เครื่องบดถนนชนิดขับเคลื่อนในตัวเก่าใช้แล้วพร้อมอุปกรณ์ครบชุด</t>
  </si>
  <si>
    <t>เครื่องเล่นพร้อมอุปกรณ์ครบชุด(เก่าใช้แล้ว)</t>
  </si>
  <si>
    <t>รถบรรทุกสำหรับบรรทุกของเหลวเก่าใช้แล้ว</t>
  </si>
  <si>
    <t>เครื่องอบแกลบ-รำ พร้อมอุปกรณ์ติดตั้งครบชุด(เก่าใช้แล้ว)</t>
  </si>
  <si>
    <t>ที่พักสำเร็จรูปทำจากตู้คอนเทนเนอร์พร้อมอุปกรณ์(เก่าใช้แล้ว)</t>
  </si>
  <si>
    <t>ยางในรถจักรยาน</t>
  </si>
  <si>
    <t xml:space="preserve">ต้นไม้ประดับสวน  </t>
  </si>
  <si>
    <t>รถดับเพลิงเก่าใช้แล้วพร้อมอุปกรณ์ครบชุด</t>
  </si>
  <si>
    <t>ตู้คอนเทนเนอร์(เก่าใช้แล้ว)</t>
  </si>
  <si>
    <t>เรือดูดทราย</t>
  </si>
  <si>
    <t>ลำ</t>
  </si>
  <si>
    <t>เครื่องตัดหญ้าชนิดสายสะพายข้าง</t>
  </si>
  <si>
    <t>เครื่องเจาะน้ำบาดาลพร้อมอุปกรณ์ (เก่าใช้แล้ว)</t>
  </si>
  <si>
    <t>แผ่นบันทึกข้อมูล</t>
  </si>
  <si>
    <t>หมายเหตุ  น้ำมันเบนซินพิเศษไร้สารตะกั่วส่งออกกัมพูชา จำนวน  1,800,000  ลิตร  มูลค่า  32,244,976.95  บาท</t>
  </si>
  <si>
    <t>มูลค่าสินค้าผ่านแดนสูงสุด  10  อันดับ เดือน ธันวาคม 2553</t>
  </si>
  <si>
    <t>ที่</t>
  </si>
  <si>
    <t>เครื่องจักรใช้ในโรงงานตะปู,เสาไฟฟ้า,หม้อแปลงไฟฟ้า</t>
  </si>
  <si>
    <t>ชิ้นส่วนเฟอร์นิเจอร์ไม้ดู่</t>
  </si>
  <si>
    <t>รถใช้ในสนามกอลฟ์,รถยนต์เก่าใช้แล้ว,รถยนต์ใหม่ ,ของใช้ส่วนตัว,รถพ่นปูน,เครื่องยนต์รถแทรกเตอร์</t>
  </si>
  <si>
    <t>ข้าวสารหอม,ปลายข้าวสาร</t>
  </si>
  <si>
    <t>ปั้มน้ำ,เครื่องปรับอากาศ,เครื่องปรับอากาศ,อะไหล่ตะแกรงขัดข้าว,เครื่องซักผ้า,เครื่องจักรสำหรับใช้ในงานตัด,เครื่องจักร,เครื่องจักรทำท่อประปา</t>
  </si>
  <si>
    <t>ไม้ยาง,ไม้บกสำเร็จรูป</t>
  </si>
  <si>
    <t>อุปกรณ์เครื่องครัว</t>
  </si>
  <si>
    <t>น้ำยาทำความสะอาด</t>
  </si>
  <si>
    <t>ไม้จิกดงสำเร็จรูป</t>
  </si>
  <si>
    <t>ของใช้ส่วนตัวเก่า</t>
  </si>
  <si>
    <t>จำนวนใบขนผ่านแดนเข้า  21  ใบขน</t>
  </si>
  <si>
    <t>จำนวนใบขนผ่านแดนออก  27  ใบขน</t>
  </si>
  <si>
    <t>น้ำหนักรวม 1,461,558  kgm.</t>
  </si>
  <si>
    <t>น้ำหนักรวม  976,156 kgm.</t>
  </si>
  <si>
    <t>ประจำเดือน มกราคม  2554</t>
  </si>
  <si>
    <t>มะขามเปียก</t>
  </si>
  <si>
    <t>ชัน,น้ำมันยาง</t>
  </si>
  <si>
    <t>ผ้าทำจากโพลีเอสเตอร์ชนิดบาง</t>
  </si>
  <si>
    <t>เครื่องประดับแฟชั่น</t>
  </si>
  <si>
    <t>รถเจาะ(เก่าใช้แล้ว)พร้อมแท่นเจาะ</t>
  </si>
  <si>
    <t>รถจักรยาน</t>
  </si>
  <si>
    <t>เครื่องโม่หินเคลื่อนที่ พร้อมอุปกรณ์ครบชุด (เก่าใช้แล้ว)</t>
  </si>
  <si>
    <t>เครื่องยนต์ลูกสูบ</t>
  </si>
  <si>
    <t>เครื่องบดกาแฟ</t>
  </si>
  <si>
    <t xml:space="preserve"> ปั๊มน้ำพร้อมอุปกรณ์ติดตั้ง</t>
  </si>
  <si>
    <t>เครื่องนับธนบัตรPTS</t>
  </si>
  <si>
    <t>งารถยนต์</t>
  </si>
  <si>
    <t>รวมทั้งหมด</t>
  </si>
  <si>
    <t>หมายเหตุ  น้ำมันเบนซินส่งออกกัมพูชา จำนวน 1,200,000  ลิตร  มูลค่า  24,128,049.90  บาท</t>
  </si>
  <si>
    <t>มูลค่าสินค้าผ่านแดนสูงสุด  10  อันดับ เดือน มกราคม 2554</t>
  </si>
  <si>
    <t>0901</t>
  </si>
  <si>
    <t>เสาไฟฟ้าพร้อมอุปกรณ์,หม้อแปลงไฟฟ้า</t>
  </si>
  <si>
    <t>ข้าวมอลท์</t>
  </si>
  <si>
    <t>ไม้ประดง,ไม้ยาง,ไม้เชือกสำเร็จรูป,ไม้จิกดงแปรรูป</t>
  </si>
  <si>
    <t>มาตรวัดไฟฟ้า,ตู้จ่ายไฟ</t>
  </si>
  <si>
    <t>ข้าวสาร</t>
  </si>
  <si>
    <t>รถบรรทุกเก่าใช้แล้ว,รถยนต์เก่าใช้แล้ว,เครื่องยนต์รถแทรกเตอร์ใหม่</t>
  </si>
  <si>
    <t>ไม้ประดู่,ไม้บาก,ไม้ยางแปรรูป</t>
  </si>
  <si>
    <t>ส่วนผสมยา</t>
  </si>
  <si>
    <t>ผงล้างถังเบียร์</t>
  </si>
  <si>
    <t>เครื่องมือช่าง</t>
  </si>
  <si>
    <t>8467</t>
  </si>
  <si>
    <t>ฟูกที่นอน</t>
  </si>
  <si>
    <t>จำนวนใบขนผ่านแดนเข้า  34  ใบขน</t>
  </si>
  <si>
    <t>จำนวนใบขนผ่านแดนออก  30  ใบขน</t>
  </si>
  <si>
    <t>น้ำหนักรวม 1,493,322 kgm.</t>
  </si>
  <si>
    <t>น้ำหนักรวม  1,155,275  kgm.</t>
  </si>
  <si>
    <t>ประจำเดือน กุมภาพันธ์  2554</t>
  </si>
  <si>
    <t>เมล็ดถั่วเหลือง</t>
  </si>
  <si>
    <t>เมล็ดละหุ่ง</t>
  </si>
  <si>
    <t>มันเส้น</t>
  </si>
  <si>
    <t>ถั่วแขก</t>
  </si>
  <si>
    <t>ถ่านไม้</t>
  </si>
  <si>
    <t>ชั้นพลาสติก</t>
  </si>
  <si>
    <t>สินค้าเกษตร (ดอกกล้วยไม้,เมล็ดพันธ์ข้าวโพด)</t>
  </si>
  <si>
    <t>ต้น</t>
  </si>
  <si>
    <t>หมายเหตุ  น้ำมันเบนซินส่งออกกัมพูชาจำนวน 400,000  ลิตร  มูลค่า  8,496,680.40  บาท</t>
  </si>
  <si>
    <t>มูลค่าสินค้าผ่านแดนสูงสุด  10  อันดับ เดือน กุมภาพันธ์ 2554</t>
  </si>
  <si>
    <t>รถกระบะเก่าใช้แล้ว,เครื่องยนต์รถไถนา,รถไถนา,รถจักรยานยนต์,ของใช้ในบ้านเรือน</t>
  </si>
  <si>
    <t>ช็อคโกแลต,ท็อฟฟี้,ขนมปัง,สุรา</t>
  </si>
  <si>
    <t>ฉลากอลูมิเนียมฟอยด์</t>
  </si>
  <si>
    <t>ไม้บกสำเร็จรูป,ไม้ชีสำเร็จรูป,ไม้ดู่แปรรูป</t>
  </si>
  <si>
    <t>09019020</t>
  </si>
  <si>
    <t>ไม้จิกดงสำเร็จรูป,ไม้ยางสำเร็จรูป</t>
  </si>
  <si>
    <t>โต๊ะ-เก้าอี้ ทำด้วยตอไม้</t>
  </si>
  <si>
    <t>เครื่องตรวจวินิจฉัยโรคด้วยไฟฟ้า</t>
  </si>
  <si>
    <t>ปั้มน้ำ,ปั้มลม</t>
  </si>
  <si>
    <t>เครื่องแก้ว</t>
  </si>
  <si>
    <t>จำนวนใบขนผ่านแดนเข้า  38  ใบขน</t>
  </si>
  <si>
    <t>จำนวนใบขนผ่านแดนออก 22  ใบขน</t>
  </si>
  <si>
    <t>น้ำหนักรวม 1,152,729 kgm.</t>
  </si>
  <si>
    <t>น้ำหนักรวม  258,264  kgm.</t>
  </si>
  <si>
    <t>ประจำเดือน มีนาคม 2554</t>
  </si>
  <si>
    <t>รถเจาะพร้อมแท่นเจาะเก่าใช้แล้ว</t>
  </si>
  <si>
    <t>มันสำปะหลังเส้น</t>
  </si>
  <si>
    <t>หลา</t>
  </si>
  <si>
    <t>แผ่นแป้งทำจากปลายข้าว</t>
  </si>
  <si>
    <t>ปั๊มและอุปกรณ์</t>
  </si>
  <si>
    <t>ชุด</t>
  </si>
  <si>
    <t>สว่านหัวเจาะพร้อมอุปกรณ์</t>
  </si>
  <si>
    <t>หมายเหตุ  *  ใบสุทธินำกลับ</t>
  </si>
  <si>
    <t>ประจำเดือน มีนาคม  2554</t>
  </si>
  <si>
    <t>รถดันดิน(เก่าใช้แล้ว)</t>
  </si>
  <si>
    <t>รถที่ใช้เฉพาะในสนามกอล์ฟ</t>
  </si>
  <si>
    <t>ข้าวโพดเลี้ยงสัตว์</t>
  </si>
  <si>
    <t>อุปกรณ์ของรถที่ใช้เฉพาะในสนามกอล์ฟ</t>
  </si>
  <si>
    <t>หมายเหตุ  น้ำมันเบนซินส่งออกกัมพูชา จำนวน  2,000,000  ลิตร  มูลค่า  42,970,636.10  บาท</t>
  </si>
  <si>
    <t>มูลค่าสินค้าผ่านแดนสูงสุด  10  อันดับ เดือน มีนาคม 2554</t>
  </si>
  <si>
    <t>ไม้ดู่แปรรูป</t>
  </si>
  <si>
    <t>ปั้มน้ำ</t>
  </si>
  <si>
    <t>ไม้ประดง,ดู่,ยาง,เชือกสำเร็จรูป</t>
  </si>
  <si>
    <t>เครื่องยนต์ดีเซล,รถกระบะเก่าใช้แล้ว,รถตู้เก่าใช้แล้ว,รถยก/รถแม็กโค</t>
  </si>
  <si>
    <t>แป้งหัวบุก</t>
  </si>
  <si>
    <t>ตู้คอนเทนเนอร์และเครื่องคั่วบดเมล็ดกาแฟ</t>
  </si>
  <si>
    <t>เครื่องกัดเหล็ก,เครื่องตัด</t>
  </si>
  <si>
    <t>จำนวนใบขนผ่านแดนเข้า  45  ใบขน</t>
  </si>
  <si>
    <t>จำนวนใบขนผ่านแดนออก 57  ใบขน</t>
  </si>
  <si>
    <t>น้ำหนักรวม  3,072,639 kgm.</t>
  </si>
  <si>
    <t>น้ำหนักรวม  1,848,139 kgm.</t>
  </si>
  <si>
    <t>ประจำเดือน เมษายน  2554</t>
  </si>
  <si>
    <t>อุปกรณ์ตรวจวัดการเคลื่อนตัวของเขื่อน</t>
  </si>
  <si>
    <t>ผ้าทอหน้าแคบ</t>
  </si>
  <si>
    <t>หมายเหตุ  *  ใบสุทธินำกลับ เก่าใช้แล้ว</t>
  </si>
  <si>
    <t>เครื่องนวดข้าว ขนาด5 ฟุต ยี่ห้อทะเลทอง</t>
  </si>
  <si>
    <t>ไก่ไข่ปลดระวาง</t>
  </si>
  <si>
    <t>หมายเหตุ  น้ำมันเบนซินพิเศษ  ส่งออกกัมพูชา จำนวน  1,200,000  ลิตร  มูลค่า 28,936,511.40  บาท</t>
  </si>
  <si>
    <t>มูลค่าสินค้าผ่านแดนสูงสุด  10  อันดับ เดือน เมษายน 2554</t>
  </si>
  <si>
    <t>ปั้มน้ำ,เครื่องเชื่อม,ปั้มลม,หม้อแปลง,เครื่องมือ,ชุดควบคุมอุณหภูมิความเย็นของน้ำ,เครื่องดูดความชื้นเมล็ดกาแฟ,รถขุดดินเก่า,เครื่องบดกาแฟ</t>
  </si>
  <si>
    <t>รถยนต์,รถตู้,รถกระบะเก่าใช้แล้ว,เครื่องยนต์แทรกเตอร์</t>
  </si>
  <si>
    <t>ไม้ประดงสำเร็จรูป</t>
  </si>
  <si>
    <t>ข้าวมอล์ท</t>
  </si>
  <si>
    <t>ช็อคโกแลต,ท็อฟฟี้,ขนมปัง</t>
  </si>
  <si>
    <t>อุปกรณ์ไฟฟ้า</t>
  </si>
  <si>
    <t>จำนวนใบขนผ่านแดนเข้า  43  ใบขน</t>
  </si>
  <si>
    <t>จำนวนใบขนผ่านแดนออก 28 ใบขน</t>
  </si>
  <si>
    <t>น้ำหนักรวม  3,235,256 kgm.</t>
  </si>
  <si>
    <t>น้ำหนักรวม  876,138 kgm.</t>
  </si>
  <si>
    <t>ประจำเดือน พฤษภาคม  2554</t>
  </si>
  <si>
    <t>เสาไม้เก่า</t>
  </si>
  <si>
    <t>เครื่องเชื่อมท่อพลาสติกพร้อมอุปกรณ์ครบชุด</t>
  </si>
  <si>
    <t>น้ำมันยางธรรมชาติ</t>
  </si>
  <si>
    <t>เปลือกบง,ผงธูป,ส่วนของพรรณไม้</t>
  </si>
  <si>
    <t xml:space="preserve">น้ำหนัก </t>
  </si>
  <si>
    <t xml:space="preserve">ปริมาณ </t>
  </si>
  <si>
    <t>อุปกรณ์ทดสอบระบบไฟฟ้า (สุทธินำกลับ)</t>
  </si>
  <si>
    <t>เครื่องเก็บไข่อัตโนมัติพร้อมอุปกรณ์ครบชุดสมบรณ์</t>
  </si>
  <si>
    <t>ปลายข้าวขาว</t>
  </si>
  <si>
    <t>กิ่งพันธุ์อ้อย</t>
  </si>
  <si>
    <t>กิ่ง</t>
  </si>
  <si>
    <t>ไก่เนื้อลูกผสม</t>
  </si>
  <si>
    <t>กิ่งพันธุ์มันสำปะหลัง</t>
  </si>
  <si>
    <t>แท่นชั่งระบบดิจิตอล</t>
  </si>
  <si>
    <t>หมายเหตุ  น้ำมันเบนซินพิเศษส่งออกกัมพูชา จำนวน 600,000 ลิตร มูลค่า 15,060,213.60  บาท</t>
  </si>
  <si>
    <t>มูลค่าสินค้าผ่านแดนสูงสุด  10  อันดับ เดือน พฤษภาคม  2554</t>
  </si>
  <si>
    <t>รถยนต์เก่าใช้แล้ว</t>
  </si>
  <si>
    <t>ชิ้นส่วนเฟอร์นิเจอร์ไม้ดู่,ประดง,ชิงชัน</t>
  </si>
  <si>
    <t>รถบรรทุกเก่าใช้แล้ว</t>
  </si>
  <si>
    <t>ไม้ประดง,ประดู่แปรรูป,ไม้ยางสำเร็จรูป</t>
  </si>
  <si>
    <t>รถเทรลเลอร์ใหม่,เครื่องยนต์</t>
  </si>
  <si>
    <t>แก้วกาแฟ</t>
  </si>
  <si>
    <t>จำนวนใบขนผ่านแดนเข้า  41  ใบขน</t>
  </si>
  <si>
    <t>จำนวนใบขนผ่านแดนออก 34 ใบขน</t>
  </si>
  <si>
    <t>น้ำหนักรวม  3,398,920 kgm.</t>
  </si>
  <si>
    <t>น้ำหนักรวม  808,789 kgm.</t>
  </si>
  <si>
    <t>ประจำเดือน มิถุนายน  2554</t>
  </si>
  <si>
    <t>ชุดอุปกรณ์ทดสอบระบบไฟฟ้า</t>
  </si>
  <si>
    <t>รถขุดดินเก่าใช้แล้ว</t>
  </si>
  <si>
    <t>รถบดถนนเก่าใช้แล้ว</t>
  </si>
  <si>
    <t>รถตักดินเก่าใช้แล้ว</t>
  </si>
  <si>
    <t>รถยนต์บรรทุกเก่าใช้แล้ว</t>
  </si>
  <si>
    <t>**</t>
  </si>
  <si>
    <t>หมายเหตุ * ใบสุทธินำกลับ</t>
  </si>
  <si>
    <t xml:space="preserve"> **  ใบขนฯวางประกันทัณฑ์บน</t>
  </si>
  <si>
    <t>ปลายข้าว</t>
  </si>
  <si>
    <t>น้ำมันเครื่อง</t>
  </si>
  <si>
    <t>เครื่องปั่นไฟพร้อมอุปกรณ์ครบชุด</t>
  </si>
  <si>
    <t>กิ่งพันธ์มันสำปะหลัง</t>
  </si>
  <si>
    <t>กล้าพันธุ์ส้ม</t>
  </si>
  <si>
    <t>ท่อนพันธุ์มันสัมปะหลัง</t>
  </si>
  <si>
    <t xml:space="preserve">จานดาวเทียม </t>
  </si>
  <si>
    <t>ไก่ไข่</t>
  </si>
  <si>
    <t>เครื่องหว่านปูน  (เก่าใช้แล้ว)</t>
  </si>
  <si>
    <t>ต้นกล้ายางพารา</t>
  </si>
  <si>
    <t>เป็ดเนื้อ</t>
  </si>
  <si>
    <t>องค์</t>
  </si>
  <si>
    <t>หน่อกล้วย</t>
  </si>
  <si>
    <t>หมายเหตุ  น้ำมันเบนซินพิเศษไร้สารตะกั่วส่งออกกัมพูชา จำนวน 1,400,000 ลิตร มูลค่า 35,228,590.40 บาท</t>
  </si>
  <si>
    <t>มูลค่าสินค้าผ่านแดนสูงสุด  10  อันดับ เดือน มิถุนายน  2554</t>
  </si>
  <si>
    <t>รถแทรกเตอร์ตีนตะขาบพร้อมอุปกรณ์ครบชุดสมบูรณ์</t>
  </si>
  <si>
    <t>สมุนไพร</t>
  </si>
  <si>
    <t>ปั้มน้ำ,อะไหล่</t>
  </si>
  <si>
    <t>ไม้ดู่,ประดงแปรรูป,ไม้ยางสำเร็จรูป</t>
  </si>
  <si>
    <t>รถกระบะเก่าใช้แล้ว,รรถยนต์เก่าใช้แล้ว</t>
  </si>
  <si>
    <t>ไม้ดู่,ประดงสำเร็จรูป</t>
  </si>
  <si>
    <t>อลูมิเนียมฟรอยด์</t>
  </si>
  <si>
    <t>เครื่องยนต์เทรลเลอร์ใหม่,เครื่องยนต์รถแทรกเตอร์</t>
  </si>
  <si>
    <t>สายน้ำเกลือ</t>
  </si>
  <si>
    <t>เครื่องยนต์เทรลเลอร์</t>
  </si>
  <si>
    <t>จำนวนใบขนผ่านแดนเข้า  52  ใบขน</t>
  </si>
  <si>
    <t>จำนวนใบขนผ่านแดนออก 22 ใบขน</t>
  </si>
  <si>
    <t>น้ำหนักรวม  4,908,107 kgm.</t>
  </si>
  <si>
    <t>น้ำหนักรวม  1,019,074 kgm.</t>
  </si>
  <si>
    <t>ประจำเดือน  กรกฎาคม  2554</t>
  </si>
  <si>
    <t>รถแทรคเตอร์</t>
  </si>
  <si>
    <t>เครื่องมือสำหรับติดตั้งสายส่งไฟฟ้าแรงสูง</t>
  </si>
  <si>
    <t>อุปกรณ์ประดับทำด้วยโลหะ</t>
  </si>
  <si>
    <t>รองเท้าผู้ชาย</t>
  </si>
  <si>
    <t>คู่</t>
  </si>
  <si>
    <t>หนังโค-กระบือหมักเกลือ</t>
  </si>
  <si>
    <t>ประจำเดือน กรกฎาคม  2554</t>
  </si>
  <si>
    <t>ต้นมันสำปะหลัง</t>
  </si>
  <si>
    <t>ลูกปลา</t>
  </si>
  <si>
    <t>ปลาทูแช่แข็ง</t>
  </si>
  <si>
    <t>ท่อน</t>
  </si>
  <si>
    <t>ปลา</t>
  </si>
  <si>
    <t>หมายเหตุ  ไม่มีการส่งออกน้ำมันเชื้อเพลิงไปกัมพูชา</t>
  </si>
  <si>
    <t>มูลค่าสินค้าผ่านแดนสูงสุด  10  อันดับ เดือน กรกฎาคม  2554</t>
  </si>
  <si>
    <t>ระบบไฟฟ้าพลังแสงอาทิตย์และเครื่องจักรสำหรับกรองน้ำมัน,รถเครน,เครื่องอบเมล็ดกาแฟ</t>
  </si>
  <si>
    <t>ไม้ดู่แปรรูป,ไม้ยางสำเร็จรูป</t>
  </si>
  <si>
    <t>อุปกรณ์ก่อสร้างไฟฟ้า,ถ้วยเซรามิค</t>
  </si>
  <si>
    <t>รถแทรคเตอร์ตีนตะขาบพร้อมอุปกรณ์ครบชุดสมบูรณ์,รถยนต์,มอเตอร์ไซค์รถกระบะเก่าใช้แล้ว,รถดั๊มพ์ที่ออกแบบใช้งานนอกทางหลวง</t>
  </si>
  <si>
    <t>แป้งทำจากปลายข้าว</t>
  </si>
  <si>
    <t>เม็ดพลาสติก</t>
  </si>
  <si>
    <t>สารปรุงแต่งกลิ่นเบียร์</t>
  </si>
  <si>
    <t>น้ำมันพืช</t>
  </si>
  <si>
    <t>ถุงพลาสติก</t>
  </si>
  <si>
    <t>จำนวนใบขนผ่านแดนเข้า  48  ใบขน</t>
  </si>
  <si>
    <t>น้ำหนักรวม  4,276,473 kgm.</t>
  </si>
  <si>
    <t>น้ำหนักรวม  375,293 kgm.</t>
  </si>
  <si>
    <t>ประจำเดือน  สิงหาคม  2554</t>
  </si>
  <si>
    <t>ชุดปั๊มคอนโทรลแรงดัน</t>
  </si>
  <si>
    <t>คว้านสลิง 1,000 เมตรพร้อมรอก</t>
  </si>
  <si>
    <t>ประจำเดือน สิงหาคม  2554</t>
  </si>
  <si>
    <t>ฟอง</t>
  </si>
  <si>
    <t>หมายเหตุ  น้ำมันเบนซินส่งออกกัมพูชา จำนวน 1,400,000 ลิตร มูลค่า 34,532,308.85 บาท</t>
  </si>
  <si>
    <t>มูลค่าสินค้าผ่านแดนสูงสุด  10  อันดับ เดือน สิงหาคม  2554</t>
  </si>
  <si>
    <t>ACSR HAWK, OPGW 24C</t>
  </si>
  <si>
    <t>ไม้ดู่,ไม้ประดงแปรรูป,ไม้ยางสำเร็จรูป</t>
  </si>
  <si>
    <t>ไม้แดงท่อน</t>
  </si>
  <si>
    <t>รถกระบะ,รถยนต์เก่าใช้แล้ว</t>
  </si>
  <si>
    <t>ไม้ยางลาวสำเร็จรูป</t>
  </si>
  <si>
    <t>ช็อคโกแลต,ท็อฟฟี้,สุรา,ขนมปัง</t>
  </si>
  <si>
    <t>สำโพงวิทยุ,อุปกรณ์ส่งสัญญาณ</t>
  </si>
  <si>
    <t>เครื่องจักรโรงงานทำตะปูพร้อมอุปกรณ์</t>
  </si>
  <si>
    <t>กาวน้ำ</t>
  </si>
  <si>
    <t>จำนวนใบขนผ่านแดนเข้า  25  ใบขน</t>
  </si>
  <si>
    <t>จำนวนใบขนผ่านแดนออก 31 ใบขน</t>
  </si>
  <si>
    <t>น้ำหนักรวม  1,541,016 kgm.</t>
  </si>
  <si>
    <t>น้ำหนักรวม  1,534,040 kgm.</t>
  </si>
  <si>
    <t>ประจำเดือน  กันยายน  2554</t>
  </si>
  <si>
    <t>รถเกลี่ยดินเก่าใช้แล้ว</t>
  </si>
  <si>
    <t>เศษหนัง</t>
  </si>
  <si>
    <t>บานประตู,หน้าต่างไม้</t>
  </si>
  <si>
    <t>กาแฟสำเร็จรูป 3 IN 1</t>
  </si>
  <si>
    <t>ประจำเดือน กันยายน  2554</t>
  </si>
  <si>
    <t>เมล็ดพันธุ์</t>
  </si>
  <si>
    <t>หมายเหตุ  น้ำมันเบนซินพิเศษไร้สารตะกั่วส่งออกกัมพูชา จำนวน 1,400,000  ลิตร  มูลค่า 33,464,376.63  บาท</t>
  </si>
  <si>
    <t>มูลค่าสินค้าผ่านแดนสูงสุด  10  อันดับ เดือน กันยายน  2554</t>
  </si>
  <si>
    <t>ไม้จิกดง,ไม้สักสำเร็จรูป</t>
  </si>
  <si>
    <t>เครื่องกำเนิดไฟฟ้า</t>
  </si>
  <si>
    <t>เครื่องยนต์,อะไหล่รถ,รถกระบะ,รถบรรทุกเก่าใช้แล้ว,รถยนต์ใหม่</t>
  </si>
  <si>
    <t>รถผสมคอนกรีตใช้แล้ว</t>
  </si>
  <si>
    <t>ยา</t>
  </si>
  <si>
    <t>กาแฟสำเร็จรูป,เมล็ดกาแฟดิบ</t>
  </si>
  <si>
    <t>เครื่องครัว</t>
  </si>
  <si>
    <t>จำนวนใบขนผ่านแดนเข้า  19  ใบขน</t>
  </si>
  <si>
    <t>จำนวนใบขนผ่านแดนออก 29 ใบขน</t>
  </si>
  <si>
    <t>น้ำหนักรวม  1,216,463 kgm.</t>
  </si>
  <si>
    <t>น้ำหนักรวม 734,802 kgm.</t>
  </si>
  <si>
    <t>ระบบและอุปกรณ์ควบคุมภาพและเสียง(เก่าใช้แล้ว )</t>
  </si>
  <si>
    <t>เครื่องเสียงพร้อมระบบและอุปกรณ์ครบชุด(เก่าใช้แล้ว)</t>
  </si>
  <si>
    <t>เครื่องโม่หินเคลื่อนที่พร้อมอุปกรณ์ครบชุด(เก่าใช้แล้ว)</t>
  </si>
  <si>
    <t xml:space="preserve">ชนิดสินค้า </t>
  </si>
  <si>
    <t xml:space="preserve">มูลค่า (ล้านบาท) </t>
  </si>
  <si>
    <t xml:space="preserve">1.กะหล่ำปลี </t>
  </si>
  <si>
    <t xml:space="preserve">2.สินค้านำเข้าประเภทไม้ </t>
  </si>
  <si>
    <t xml:space="preserve">3.เสื้อผ้า </t>
  </si>
  <si>
    <t xml:space="preserve">4.ถั่วลิสงเอาเปลือกออก </t>
  </si>
  <si>
    <t xml:space="preserve">5.มันเทศ </t>
  </si>
  <si>
    <t xml:space="preserve">6.กล้วยดิบ </t>
  </si>
  <si>
    <t xml:space="preserve">7.ผักกาดขาว </t>
  </si>
  <si>
    <t xml:space="preserve">8.ข้าวโพดสำหรับเลี้ยงสัตว์ </t>
  </si>
  <si>
    <t xml:space="preserve">9.มะขามเปียก </t>
  </si>
  <si>
    <t xml:space="preserve">10.กะเช้าปลอกหัวเจาะ,รถเจาะ,เครี่องเจีย (สุทธินำกลับ) </t>
  </si>
  <si>
    <t xml:space="preserve">มูลค่าสินค้านำเข้าสูงสุด 10 อันดับ </t>
  </si>
  <si>
    <t>ด่านศุลกากรพิบูลมังสาหาร ประจำปีงบประมาณ  2554</t>
  </si>
  <si>
    <t xml:space="preserve">1.ผลิตภัณฑ์น้ำมัน </t>
  </si>
  <si>
    <t xml:space="preserve">2.โครงรถไถนา,ส่วนประกอบรถไถนาเดินตาม,รถแทรคเตอร์,รถตักดิน </t>
  </si>
  <si>
    <t>3.เหล็กและผลิตภัณฑ์จากเหล็ก</t>
  </si>
  <si>
    <t xml:space="preserve">4.ปูนซีเมนต์,ปูนปรับสภาพดินโดโลไมล์,คัลเลอร์ซีเมนต์ </t>
  </si>
  <si>
    <t xml:space="preserve">5.เครื่องดื่มชากึ่งสำเร็จรูป,กาแฟกระป๋อง </t>
  </si>
  <si>
    <t xml:space="preserve">6.แผ่นยิปซั่ม,กระเบื้อง,แผ่นปิดรองต่อใหญ่ </t>
  </si>
  <si>
    <t xml:space="preserve">7.ยางรถยนต์ </t>
  </si>
  <si>
    <t xml:space="preserve">8.ปุ๋ย </t>
  </si>
  <si>
    <t xml:space="preserve">9.นมหนองโพหวาน,นมผง,ครีมเทียม,นมข้นคืนรูปไม่หวาน </t>
  </si>
  <si>
    <t xml:space="preserve">10.รถดันดิน (เก่าใช้แล้ว),เครื่องบดถนน,เครื่องตักย้าย,รถขุดดินชุดหัวเจาะ </t>
  </si>
  <si>
    <t>มูลค่าสินค้าส่งออกสูงสุด 10 อันดับ</t>
  </si>
  <si>
    <t>ประจำปีงบประมาณ  2554</t>
  </si>
  <si>
    <t xml:space="preserve">1.เมล็ดกาแฟดิบ </t>
  </si>
  <si>
    <t xml:space="preserve">2.ข้าวสาร,ปลายข้าวสาร </t>
  </si>
  <si>
    <t xml:space="preserve">3.ไม้สัก,ยางสำเร็จรูป,ไม้ประดง,ดู่แปรรูป </t>
  </si>
  <si>
    <t xml:space="preserve">4.โต๊ะ-เก้าอี้ทำด้วยตอไม้,ชิ้นส่วนเฟอร์นิเจอร์ไม้ดู่,ประดง,ชิงชัน </t>
  </si>
  <si>
    <t xml:space="preserve">5.รองเท้าแตะ </t>
  </si>
  <si>
    <t xml:space="preserve">6.ไม้จิกดงสำเร็จรูป </t>
  </si>
  <si>
    <t xml:space="preserve">7.สมุนไพร </t>
  </si>
  <si>
    <t xml:space="preserve">8.แป้งหัวบุก </t>
  </si>
  <si>
    <t xml:space="preserve">9.เสาเครื่องเรือนเก่าไม้ประดง </t>
  </si>
  <si>
    <t xml:space="preserve">10.ไม้แดงท่อน </t>
  </si>
  <si>
    <t>1.เครื่องจักรบดไฟเบอร์กลาส,เครื่องบดกาแฟ</t>
  </si>
  <si>
    <t xml:space="preserve">2.เครื่องมือ,ปั้มน้ำ,เครื่องปรับอากาศ,อะไหล่,เครื่องเชื่อม,หม้อแปลง </t>
  </si>
  <si>
    <t xml:space="preserve">3.ACSR HAWK}OPGW 24C </t>
  </si>
  <si>
    <t xml:space="preserve">4.อุปกรณ์ไฟฟ้า,เสาไฟฟ้า,หม้อแปลงไฟฟ้า,อุปกรณ์ก่อสร้าง </t>
  </si>
  <si>
    <t xml:space="preserve">5.ข้าวมอลท์ </t>
  </si>
  <si>
    <t xml:space="preserve">6.เครื่องยนต์,อะไหล่รถ,รถใช้ในสนามกอล์ฟ,รถยนต์เก่าใช้แล้ว,ของใช้ส่วนตัว </t>
  </si>
  <si>
    <t xml:space="preserve">7.เครื่องอบเมล็ดกาแฟ </t>
  </si>
  <si>
    <t xml:space="preserve">8.ถ้วยเซรามิค </t>
  </si>
  <si>
    <t xml:space="preserve">9.ป้ายฉลากสินค้า,กระดาษฉลาก </t>
  </si>
  <si>
    <t xml:space="preserve">10.บ้านเรือน </t>
  </si>
  <si>
    <t>มูลค่าสินค้าผ่านแดนสูงสุด 10 อันดับ ประจำปีงบประมาณ  2554</t>
  </si>
  <si>
    <t>สินค้าผ่านแดนจากประเทศสปป.ลาวไปประเทศที่สาม</t>
  </si>
  <si>
    <t>สินค้าผ่านแดนจากประเทศที่สามไปสปป.ลาว</t>
  </si>
  <si>
    <t>11.อื่นๆ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</si>
</sst>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"/>
    <numFmt numFmtId="188" formatCode="0000"/>
    <numFmt numFmtId="189" formatCode="_-* #,##0.000_-;\-* #,##0.000_-;_-* &quot;-&quot;??_-;_-@_-"/>
    <numFmt numFmtId="190" formatCode="_-* #,##0_-;\-* #,##0_-;_-* &quot;-&quot;??_-;_-@_-"/>
    <numFmt numFmtId="191" formatCode="#,##0_ ;\-#,##0\ "/>
    <numFmt numFmtId="192" formatCode="#,##0.00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0.000"/>
    <numFmt numFmtId="198" formatCode="_-* #,##0.000_-;\-* #,##0.000_-;_-* &quot;-&quot;?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43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3" fontId="4" fillId="0" borderId="11" xfId="37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43" fontId="4" fillId="0" borderId="12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43" fontId="41" fillId="0" borderId="0" xfId="37" applyFont="1" applyAlignment="1">
      <alignment/>
    </xf>
    <xf numFmtId="0" fontId="4" fillId="0" borderId="10" xfId="0" applyFont="1" applyFill="1" applyBorder="1" applyAlignment="1">
      <alignment horizontal="center" vertical="top"/>
    </xf>
    <xf numFmtId="43" fontId="4" fillId="0" borderId="10" xfId="0" applyNumberFormat="1" applyFont="1" applyFill="1" applyBorder="1" applyAlignment="1">
      <alignment horizontal="center" vertical="top"/>
    </xf>
    <xf numFmtId="43" fontId="4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43" fontId="4" fillId="0" borderId="11" xfId="37" applyFont="1" applyFill="1" applyBorder="1" applyAlignment="1">
      <alignment vertical="top"/>
    </xf>
    <xf numFmtId="43" fontId="4" fillId="0" borderId="11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horizontal="center"/>
    </xf>
    <xf numFmtId="43" fontId="4" fillId="0" borderId="12" xfId="37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41" fillId="0" borderId="13" xfId="0" applyFont="1" applyBorder="1" applyAlignment="1">
      <alignment horizontal="center"/>
    </xf>
    <xf numFmtId="190" fontId="5" fillId="0" borderId="14" xfId="37" applyNumberFormat="1" applyFont="1" applyFill="1" applyBorder="1" applyAlignment="1">
      <alignment horizontal="right" wrapText="1"/>
    </xf>
    <xf numFmtId="43" fontId="4" fillId="0" borderId="15" xfId="0" applyNumberFormat="1" applyFont="1" applyFill="1" applyBorder="1" applyAlignment="1">
      <alignment horizontal="center" vertical="top"/>
    </xf>
    <xf numFmtId="43" fontId="4" fillId="0" borderId="16" xfId="37" applyFont="1" applyFill="1" applyBorder="1" applyAlignment="1">
      <alignment/>
    </xf>
    <xf numFmtId="0" fontId="42" fillId="0" borderId="13" xfId="0" applyFont="1" applyBorder="1" applyAlignment="1">
      <alignment horizontal="center"/>
    </xf>
    <xf numFmtId="43" fontId="42" fillId="0" borderId="13" xfId="37" applyFont="1" applyBorder="1" applyAlignment="1">
      <alignment horizontal="center"/>
    </xf>
    <xf numFmtId="43" fontId="42" fillId="0" borderId="17" xfId="37" applyFont="1" applyBorder="1" applyAlignment="1">
      <alignment horizontal="center"/>
    </xf>
    <xf numFmtId="187" fontId="41" fillId="0" borderId="18" xfId="0" applyNumberFormat="1" applyFont="1" applyBorder="1" applyAlignment="1">
      <alignment horizontal="center"/>
    </xf>
    <xf numFmtId="43" fontId="41" fillId="0" borderId="14" xfId="37" applyFont="1" applyBorder="1" applyAlignment="1">
      <alignment horizontal="center"/>
    </xf>
    <xf numFmtId="0" fontId="41" fillId="0" borderId="17" xfId="0" applyFont="1" applyBorder="1" applyAlignment="1">
      <alignment/>
    </xf>
    <xf numFmtId="43" fontId="41" fillId="0" borderId="18" xfId="37" applyFont="1" applyBorder="1" applyAlignment="1">
      <alignment/>
    </xf>
    <xf numFmtId="43" fontId="41" fillId="0" borderId="18" xfId="37" applyFont="1" applyBorder="1" applyAlignment="1">
      <alignment horizontal="left"/>
    </xf>
    <xf numFmtId="43" fontId="41" fillId="0" borderId="19" xfId="37" applyFont="1" applyBorder="1" applyAlignment="1">
      <alignment/>
    </xf>
    <xf numFmtId="0" fontId="41" fillId="0" borderId="18" xfId="0" applyFont="1" applyBorder="1" applyAlignment="1">
      <alignment/>
    </xf>
    <xf numFmtId="188" fontId="5" fillId="0" borderId="13" xfId="51" applyNumberFormat="1" applyFont="1" applyFill="1" applyBorder="1" applyAlignment="1">
      <alignment horizontal="center" wrapText="1"/>
      <protection/>
    </xf>
    <xf numFmtId="189" fontId="41" fillId="0" borderId="14" xfId="37" applyNumberFormat="1" applyFont="1" applyBorder="1" applyAlignment="1">
      <alignment horizontal="center"/>
    </xf>
    <xf numFmtId="43" fontId="41" fillId="0" borderId="13" xfId="37" applyFont="1" applyBorder="1" applyAlignment="1">
      <alignment/>
    </xf>
    <xf numFmtId="43" fontId="41" fillId="0" borderId="13" xfId="37" applyFont="1" applyBorder="1" applyAlignment="1">
      <alignment/>
    </xf>
    <xf numFmtId="43" fontId="41" fillId="0" borderId="17" xfId="37" applyFont="1" applyBorder="1" applyAlignment="1">
      <alignment/>
    </xf>
    <xf numFmtId="0" fontId="41" fillId="0" borderId="13" xfId="0" applyFont="1" applyBorder="1" applyAlignment="1">
      <alignment/>
    </xf>
    <xf numFmtId="187" fontId="41" fillId="0" borderId="13" xfId="0" applyNumberFormat="1" applyFont="1" applyBorder="1" applyAlignment="1">
      <alignment horizontal="center"/>
    </xf>
    <xf numFmtId="190" fontId="41" fillId="0" borderId="14" xfId="37" applyNumberFormat="1" applyFont="1" applyBorder="1" applyAlignment="1">
      <alignment horizontal="center"/>
    </xf>
    <xf numFmtId="187" fontId="5" fillId="0" borderId="13" xfId="51" applyNumberFormat="1" applyFont="1" applyFill="1" applyBorder="1" applyAlignment="1">
      <alignment horizontal="center" wrapText="1"/>
      <protection/>
    </xf>
    <xf numFmtId="43" fontId="41" fillId="0" borderId="13" xfId="37" applyFont="1" applyBorder="1" applyAlignment="1">
      <alignment horizontal="center"/>
    </xf>
    <xf numFmtId="43" fontId="41" fillId="0" borderId="17" xfId="37" applyFont="1" applyBorder="1" applyAlignment="1">
      <alignment horizontal="center"/>
    </xf>
    <xf numFmtId="187" fontId="5" fillId="0" borderId="13" xfId="57" applyNumberFormat="1" applyFont="1" applyFill="1" applyBorder="1" applyAlignment="1">
      <alignment horizontal="center" wrapText="1"/>
      <protection/>
    </xf>
    <xf numFmtId="43" fontId="41" fillId="0" borderId="20" xfId="37" applyFont="1" applyBorder="1" applyAlignment="1">
      <alignment/>
    </xf>
    <xf numFmtId="43" fontId="41" fillId="0" borderId="17" xfId="37" applyFont="1" applyBorder="1" applyAlignment="1">
      <alignment/>
    </xf>
    <xf numFmtId="187" fontId="5" fillId="0" borderId="14" xfId="57" applyNumberFormat="1" applyFont="1" applyFill="1" applyBorder="1" applyAlignment="1">
      <alignment horizontal="center" wrapText="1"/>
      <protection/>
    </xf>
    <xf numFmtId="49" fontId="41" fillId="0" borderId="13" xfId="0" applyNumberFormat="1" applyFont="1" applyBorder="1" applyAlignment="1">
      <alignment horizontal="center"/>
    </xf>
    <xf numFmtId="190" fontId="41" fillId="0" borderId="21" xfId="37" applyNumberFormat="1" applyFont="1" applyBorder="1" applyAlignment="1">
      <alignment horizontal="center"/>
    </xf>
    <xf numFmtId="188" fontId="5" fillId="0" borderId="13" xfId="57" applyNumberFormat="1" applyFont="1" applyFill="1" applyBorder="1" applyAlignment="1">
      <alignment horizontal="center" wrapText="1"/>
      <protection/>
    </xf>
    <xf numFmtId="188" fontId="5" fillId="0" borderId="18" xfId="51" applyNumberFormat="1" applyFont="1" applyFill="1" applyBorder="1" applyAlignment="1">
      <alignment horizontal="center" wrapText="1"/>
      <protection/>
    </xf>
    <xf numFmtId="0" fontId="41" fillId="0" borderId="22" xfId="0" applyFont="1" applyBorder="1" applyAlignment="1">
      <alignment horizontal="center"/>
    </xf>
    <xf numFmtId="0" fontId="41" fillId="0" borderId="22" xfId="0" applyFont="1" applyBorder="1" applyAlignment="1">
      <alignment/>
    </xf>
    <xf numFmtId="43" fontId="5" fillId="0" borderId="17" xfId="37" applyFont="1" applyFill="1" applyBorder="1" applyAlignment="1">
      <alignment horizontal="center"/>
    </xf>
    <xf numFmtId="0" fontId="41" fillId="0" borderId="18" xfId="0" applyFont="1" applyBorder="1" applyAlignment="1">
      <alignment horizontal="center"/>
    </xf>
    <xf numFmtId="187" fontId="5" fillId="0" borderId="13" xfId="33" applyNumberFormat="1" applyFont="1" applyFill="1" applyBorder="1" applyAlignment="1">
      <alignment horizontal="center" wrapText="1"/>
      <protection/>
    </xf>
    <xf numFmtId="43" fontId="5" fillId="0" borderId="14" xfId="37" applyFont="1" applyFill="1" applyBorder="1" applyAlignment="1">
      <alignment horizontal="right" wrapText="1"/>
    </xf>
    <xf numFmtId="43" fontId="41" fillId="0" borderId="13" xfId="37" applyFont="1" applyBorder="1" applyAlignment="1">
      <alignment horizontal="right"/>
    </xf>
    <xf numFmtId="43" fontId="5" fillId="0" borderId="13" xfId="37" applyFont="1" applyFill="1" applyBorder="1" applyAlignment="1">
      <alignment horizontal="right"/>
    </xf>
    <xf numFmtId="43" fontId="42" fillId="0" borderId="13" xfId="37" applyFont="1" applyBorder="1" applyAlignment="1">
      <alignment/>
    </xf>
    <xf numFmtId="43" fontId="42" fillId="0" borderId="17" xfId="37" applyFont="1" applyBorder="1" applyAlignment="1">
      <alignment/>
    </xf>
    <xf numFmtId="0" fontId="42" fillId="0" borderId="13" xfId="0" applyFont="1" applyBorder="1" applyAlignment="1">
      <alignment/>
    </xf>
    <xf numFmtId="0" fontId="41" fillId="0" borderId="0" xfId="0" applyFont="1" applyAlignment="1">
      <alignment/>
    </xf>
    <xf numFmtId="43" fontId="41" fillId="0" borderId="0" xfId="37" applyFont="1" applyAlignment="1">
      <alignment/>
    </xf>
    <xf numFmtId="43" fontId="41" fillId="0" borderId="0" xfId="0" applyNumberFormat="1" applyFont="1" applyAlignment="1">
      <alignment/>
    </xf>
    <xf numFmtId="187" fontId="41" fillId="0" borderId="23" xfId="0" applyNumberFormat="1" applyFont="1" applyBorder="1" applyAlignment="1">
      <alignment horizontal="center"/>
    </xf>
    <xf numFmtId="190" fontId="41" fillId="0" borderId="14" xfId="37" applyNumberFormat="1" applyFont="1" applyBorder="1" applyAlignment="1">
      <alignment horizontal="right"/>
    </xf>
    <xf numFmtId="187" fontId="5" fillId="0" borderId="14" xfId="51" applyNumberFormat="1" applyFont="1" applyFill="1" applyBorder="1" applyAlignment="1">
      <alignment horizontal="center" wrapText="1"/>
      <protection/>
    </xf>
    <xf numFmtId="187" fontId="41" fillId="0" borderId="14" xfId="0" applyNumberFormat="1" applyFont="1" applyBorder="1" applyAlignment="1">
      <alignment horizontal="center"/>
    </xf>
    <xf numFmtId="188" fontId="5" fillId="0" borderId="14" xfId="51" applyNumberFormat="1" applyFont="1" applyFill="1" applyBorder="1" applyAlignment="1">
      <alignment horizontal="center" wrapText="1"/>
      <protection/>
    </xf>
    <xf numFmtId="189" fontId="41" fillId="0" borderId="14" xfId="37" applyNumberFormat="1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188" fontId="5" fillId="0" borderId="14" xfId="57" applyNumberFormat="1" applyFont="1" applyFill="1" applyBorder="1" applyAlignment="1">
      <alignment horizontal="center" wrapText="1"/>
      <protection/>
    </xf>
    <xf numFmtId="188" fontId="5" fillId="0" borderId="23" xfId="51" applyNumberFormat="1" applyFont="1" applyFill="1" applyBorder="1" applyAlignment="1">
      <alignment horizontal="center" wrapText="1"/>
      <protection/>
    </xf>
    <xf numFmtId="0" fontId="42" fillId="0" borderId="14" xfId="0" applyFont="1" applyBorder="1" applyAlignment="1">
      <alignment horizontal="center"/>
    </xf>
    <xf numFmtId="188" fontId="41" fillId="0" borderId="14" xfId="0" applyNumberFormat="1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188" fontId="41" fillId="0" borderId="23" xfId="0" applyNumberFormat="1" applyFont="1" applyBorder="1" applyAlignment="1">
      <alignment horizontal="center"/>
    </xf>
    <xf numFmtId="189" fontId="41" fillId="0" borderId="14" xfId="37" applyNumberFormat="1" applyFont="1" applyBorder="1" applyAlignment="1">
      <alignment/>
    </xf>
    <xf numFmtId="0" fontId="41" fillId="0" borderId="17" xfId="0" applyFont="1" applyBorder="1" applyAlignment="1">
      <alignment horizontal="left"/>
    </xf>
    <xf numFmtId="190" fontId="41" fillId="0" borderId="14" xfId="37" applyNumberFormat="1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 horizontal="left"/>
    </xf>
    <xf numFmtId="0" fontId="41" fillId="0" borderId="14" xfId="0" applyFont="1" applyBorder="1" applyAlignment="1">
      <alignment horizontal="center"/>
    </xf>
    <xf numFmtId="43" fontId="41" fillId="0" borderId="17" xfId="37" applyFont="1" applyBorder="1" applyAlignment="1">
      <alignment horizontal="left"/>
    </xf>
    <xf numFmtId="189" fontId="41" fillId="0" borderId="13" xfId="37" applyNumberFormat="1" applyFont="1" applyBorder="1" applyAlignment="1">
      <alignment horizontal="center"/>
    </xf>
    <xf numFmtId="43" fontId="41" fillId="0" borderId="26" xfId="37" applyFont="1" applyBorder="1" applyAlignment="1">
      <alignment/>
    </xf>
    <xf numFmtId="43" fontId="41" fillId="0" borderId="14" xfId="37" applyNumberFormat="1" applyFont="1" applyBorder="1" applyAlignment="1">
      <alignment horizontal="center"/>
    </xf>
    <xf numFmtId="43" fontId="41" fillId="0" borderId="17" xfId="37" applyFont="1" applyBorder="1" applyAlignment="1">
      <alignment horizontal="right"/>
    </xf>
    <xf numFmtId="43" fontId="41" fillId="0" borderId="13" xfId="37" applyFont="1" applyBorder="1" applyAlignment="1">
      <alignment horizontal="left"/>
    </xf>
    <xf numFmtId="43" fontId="41" fillId="0" borderId="24" xfId="37" applyFont="1" applyBorder="1" applyAlignment="1">
      <alignment horizontal="center"/>
    </xf>
    <xf numFmtId="0" fontId="41" fillId="0" borderId="25" xfId="0" applyFont="1" applyBorder="1" applyAlignment="1">
      <alignment/>
    </xf>
    <xf numFmtId="43" fontId="41" fillId="0" borderId="14" xfId="37" applyFont="1" applyBorder="1" applyAlignment="1">
      <alignment/>
    </xf>
    <xf numFmtId="43" fontId="41" fillId="0" borderId="23" xfId="37" applyFont="1" applyBorder="1" applyAlignment="1">
      <alignment horizontal="center"/>
    </xf>
    <xf numFmtId="0" fontId="41" fillId="0" borderId="19" xfId="0" applyFont="1" applyBorder="1" applyAlignment="1">
      <alignment/>
    </xf>
    <xf numFmtId="43" fontId="42" fillId="0" borderId="0" xfId="37" applyFont="1" applyBorder="1" applyAlignment="1">
      <alignment/>
    </xf>
    <xf numFmtId="188" fontId="41" fillId="0" borderId="13" xfId="0" applyNumberFormat="1" applyFont="1" applyBorder="1" applyAlignment="1">
      <alignment horizontal="center"/>
    </xf>
    <xf numFmtId="43" fontId="42" fillId="0" borderId="13" xfId="37" applyNumberFormat="1" applyFont="1" applyBorder="1" applyAlignment="1">
      <alignment horizontal="center"/>
    </xf>
    <xf numFmtId="192" fontId="41" fillId="0" borderId="14" xfId="37" applyNumberFormat="1" applyFont="1" applyBorder="1" applyAlignment="1">
      <alignment horizontal="right"/>
    </xf>
    <xf numFmtId="4" fontId="41" fillId="0" borderId="13" xfId="37" applyNumberFormat="1" applyFont="1" applyBorder="1" applyAlignment="1">
      <alignment horizontal="right"/>
    </xf>
    <xf numFmtId="4" fontId="41" fillId="0" borderId="14" xfId="0" applyNumberFormat="1" applyFont="1" applyBorder="1" applyAlignment="1">
      <alignment horizontal="right"/>
    </xf>
    <xf numFmtId="4" fontId="41" fillId="0" borderId="13" xfId="0" applyNumberFormat="1" applyFont="1" applyBorder="1" applyAlignment="1">
      <alignment horizontal="right"/>
    </xf>
    <xf numFmtId="3" fontId="41" fillId="0" borderId="14" xfId="37" applyNumberFormat="1" applyFont="1" applyBorder="1" applyAlignment="1">
      <alignment horizontal="right"/>
    </xf>
    <xf numFmtId="3" fontId="41" fillId="0" borderId="14" xfId="0" applyNumberFormat="1" applyFont="1" applyBorder="1" applyAlignment="1">
      <alignment horizontal="right"/>
    </xf>
    <xf numFmtId="4" fontId="41" fillId="0" borderId="14" xfId="37" applyNumberFormat="1" applyFont="1" applyBorder="1" applyAlignment="1">
      <alignment horizontal="right"/>
    </xf>
    <xf numFmtId="4" fontId="42" fillId="0" borderId="13" xfId="37" applyNumberFormat="1" applyFont="1" applyBorder="1" applyAlignment="1">
      <alignment horizontal="right"/>
    </xf>
    <xf numFmtId="4" fontId="41" fillId="0" borderId="17" xfId="0" applyNumberFormat="1" applyFont="1" applyBorder="1" applyAlignment="1">
      <alignment/>
    </xf>
    <xf numFmtId="43" fontId="41" fillId="0" borderId="0" xfId="37" applyNumberFormat="1" applyFont="1" applyAlignment="1">
      <alignment/>
    </xf>
    <xf numFmtId="43" fontId="42" fillId="0" borderId="0" xfId="37" applyNumberFormat="1" applyFont="1" applyBorder="1" applyAlignment="1">
      <alignment/>
    </xf>
    <xf numFmtId="43" fontId="41" fillId="0" borderId="0" xfId="37" applyNumberFormat="1" applyFont="1" applyAlignment="1">
      <alignment/>
    </xf>
    <xf numFmtId="43" fontId="41" fillId="0" borderId="14" xfId="37" applyFont="1" applyBorder="1" applyAlignment="1">
      <alignment horizontal="right"/>
    </xf>
    <xf numFmtId="43" fontId="41" fillId="0" borderId="0" xfId="37" applyFont="1" applyAlignment="1">
      <alignment horizontal="right"/>
    </xf>
    <xf numFmtId="0" fontId="41" fillId="0" borderId="13" xfId="0" applyFont="1" applyBorder="1" applyAlignment="1">
      <alignment horizontal="left"/>
    </xf>
    <xf numFmtId="190" fontId="41" fillId="0" borderId="24" xfId="37" applyNumberFormat="1" applyFont="1" applyBorder="1" applyAlignment="1">
      <alignment horizontal="right"/>
    </xf>
    <xf numFmtId="0" fontId="41" fillId="0" borderId="14" xfId="0" applyFont="1" applyBorder="1" applyAlignment="1">
      <alignment horizontal="left"/>
    </xf>
    <xf numFmtId="190" fontId="41" fillId="0" borderId="23" xfId="37" applyNumberFormat="1" applyFont="1" applyBorder="1" applyAlignment="1">
      <alignment horizontal="right"/>
    </xf>
    <xf numFmtId="0" fontId="41" fillId="0" borderId="19" xfId="0" applyFont="1" applyBorder="1" applyAlignment="1">
      <alignment horizontal="left"/>
    </xf>
    <xf numFmtId="43" fontId="41" fillId="0" borderId="14" xfId="37" applyNumberFormat="1" applyFont="1" applyBorder="1" applyAlignment="1">
      <alignment horizontal="right"/>
    </xf>
    <xf numFmtId="43" fontId="41" fillId="0" borderId="0" xfId="0" applyNumberFormat="1" applyFont="1" applyAlignment="1">
      <alignment horizontal="left"/>
    </xf>
    <xf numFmtId="43" fontId="41" fillId="0" borderId="13" xfId="37" applyNumberFormat="1" applyFont="1" applyBorder="1" applyAlignment="1">
      <alignment horizontal="right"/>
    </xf>
    <xf numFmtId="189" fontId="41" fillId="0" borderId="13" xfId="37" applyNumberFormat="1" applyFont="1" applyBorder="1" applyAlignment="1">
      <alignment horizontal="right"/>
    </xf>
    <xf numFmtId="187" fontId="41" fillId="0" borderId="13" xfId="37" applyNumberFormat="1" applyFont="1" applyBorder="1" applyAlignment="1">
      <alignment horizontal="center"/>
    </xf>
    <xf numFmtId="43" fontId="41" fillId="0" borderId="14" xfId="37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43" fontId="42" fillId="0" borderId="0" xfId="37" applyFont="1" applyBorder="1" applyAlignment="1">
      <alignment/>
    </xf>
    <xf numFmtId="0" fontId="42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27" xfId="49" applyFont="1" applyFill="1" applyBorder="1" applyAlignment="1">
      <alignment horizontal="center"/>
      <protection/>
    </xf>
    <xf numFmtId="43" fontId="3" fillId="0" borderId="27" xfId="37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51" applyFont="1" applyFill="1" applyBorder="1" applyAlignment="1">
      <alignment wrapText="1"/>
      <protection/>
    </xf>
    <xf numFmtId="190" fontId="4" fillId="0" borderId="13" xfId="37" applyNumberFormat="1" applyFont="1" applyFill="1" applyBorder="1" applyAlignment="1">
      <alignment wrapText="1"/>
    </xf>
    <xf numFmtId="190" fontId="4" fillId="0" borderId="14" xfId="37" applyNumberFormat="1" applyFont="1" applyFill="1" applyBorder="1" applyAlignment="1">
      <alignment horizontal="right" wrapText="1"/>
    </xf>
    <xf numFmtId="0" fontId="4" fillId="0" borderId="17" xfId="51" applyFont="1" applyFill="1" applyBorder="1" applyAlignment="1">
      <alignment horizontal="left" wrapText="1"/>
      <protection/>
    </xf>
    <xf numFmtId="43" fontId="4" fillId="0" borderId="13" xfId="37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90" fontId="3" fillId="0" borderId="13" xfId="37" applyNumberFormat="1" applyFont="1" applyFill="1" applyBorder="1" applyAlignment="1">
      <alignment/>
    </xf>
    <xf numFmtId="190" fontId="3" fillId="0" borderId="14" xfId="37" applyNumberFormat="1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43" fontId="3" fillId="0" borderId="13" xfId="37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90" fontId="4" fillId="0" borderId="0" xfId="37" applyNumberFormat="1" applyFont="1" applyFill="1" applyAlignment="1">
      <alignment/>
    </xf>
    <xf numFmtId="190" fontId="4" fillId="0" borderId="0" xfId="37" applyNumberFormat="1" applyFont="1" applyFill="1" applyAlignment="1">
      <alignment/>
    </xf>
    <xf numFmtId="0" fontId="4" fillId="0" borderId="0" xfId="0" applyFont="1" applyFill="1" applyAlignment="1">
      <alignment horizontal="left"/>
    </xf>
    <xf numFmtId="43" fontId="4" fillId="0" borderId="0" xfId="37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3" xfId="49" applyFont="1" applyFill="1" applyBorder="1" applyAlignment="1">
      <alignment wrapText="1"/>
      <protection/>
    </xf>
    <xf numFmtId="190" fontId="4" fillId="0" borderId="13" xfId="37" applyNumberFormat="1" applyFont="1" applyFill="1" applyBorder="1" applyAlignment="1">
      <alignment horizontal="right" wrapText="1"/>
    </xf>
    <xf numFmtId="43" fontId="4" fillId="0" borderId="17" xfId="37" applyFont="1" applyFill="1" applyBorder="1" applyAlignment="1">
      <alignment horizontal="left" wrapText="1"/>
    </xf>
    <xf numFmtId="43" fontId="4" fillId="0" borderId="13" xfId="37" applyFont="1" applyFill="1" applyBorder="1" applyAlignment="1">
      <alignment horizontal="right" wrapText="1"/>
    </xf>
    <xf numFmtId="190" fontId="3" fillId="0" borderId="13" xfId="37" applyNumberFormat="1" applyFont="1" applyFill="1" applyBorder="1" applyAlignment="1">
      <alignment/>
    </xf>
    <xf numFmtId="43" fontId="3" fillId="0" borderId="17" xfId="37" applyFont="1" applyFill="1" applyBorder="1" applyAlignment="1">
      <alignment horizontal="left"/>
    </xf>
    <xf numFmtId="43" fontId="3" fillId="0" borderId="13" xfId="37" applyFont="1" applyFill="1" applyBorder="1" applyAlignment="1">
      <alignment/>
    </xf>
    <xf numFmtId="43" fontId="4" fillId="0" borderId="0" xfId="37" applyFont="1" applyFill="1" applyAlignment="1">
      <alignment/>
    </xf>
    <xf numFmtId="43" fontId="4" fillId="0" borderId="0" xfId="37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8" xfId="49" applyFont="1" applyFill="1" applyBorder="1" applyAlignment="1">
      <alignment horizontal="center"/>
      <protection/>
    </xf>
    <xf numFmtId="190" fontId="3" fillId="0" borderId="28" xfId="37" applyNumberFormat="1" applyFont="1" applyFill="1" applyBorder="1" applyAlignment="1">
      <alignment horizontal="center"/>
    </xf>
    <xf numFmtId="43" fontId="3" fillId="0" borderId="28" xfId="37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9" xfId="51" applyFont="1" applyFill="1" applyBorder="1" applyAlignment="1">
      <alignment wrapText="1"/>
      <protection/>
    </xf>
    <xf numFmtId="190" fontId="4" fillId="0" borderId="29" xfId="37" applyNumberFormat="1" applyFont="1" applyFill="1" applyBorder="1" applyAlignment="1">
      <alignment horizontal="right" wrapText="1"/>
    </xf>
    <xf numFmtId="190" fontId="4" fillId="0" borderId="30" xfId="37" applyNumberFormat="1" applyFont="1" applyFill="1" applyBorder="1" applyAlignment="1">
      <alignment horizontal="right" wrapText="1"/>
    </xf>
    <xf numFmtId="0" fontId="4" fillId="0" borderId="31" xfId="51" applyFont="1" applyFill="1" applyBorder="1" applyAlignment="1">
      <alignment horizontal="right" wrapText="1"/>
      <protection/>
    </xf>
    <xf numFmtId="43" fontId="4" fillId="0" borderId="29" xfId="37" applyFont="1" applyFill="1" applyBorder="1" applyAlignment="1">
      <alignment horizontal="right" wrapText="1"/>
    </xf>
    <xf numFmtId="0" fontId="4" fillId="0" borderId="32" xfId="0" applyFont="1" applyFill="1" applyBorder="1" applyAlignment="1">
      <alignment horizontal="center"/>
    </xf>
    <xf numFmtId="0" fontId="4" fillId="0" borderId="32" xfId="51" applyFont="1" applyFill="1" applyBorder="1" applyAlignment="1">
      <alignment wrapText="1"/>
      <protection/>
    </xf>
    <xf numFmtId="190" fontId="4" fillId="0" borderId="32" xfId="37" applyNumberFormat="1" applyFont="1" applyFill="1" applyBorder="1" applyAlignment="1">
      <alignment horizontal="right" wrapText="1"/>
    </xf>
    <xf numFmtId="190" fontId="4" fillId="0" borderId="33" xfId="37" applyNumberFormat="1" applyFont="1" applyFill="1" applyBorder="1" applyAlignment="1">
      <alignment horizontal="right" wrapText="1"/>
    </xf>
    <xf numFmtId="0" fontId="4" fillId="0" borderId="34" xfId="51" applyFont="1" applyFill="1" applyBorder="1" applyAlignment="1">
      <alignment horizontal="right" wrapText="1"/>
      <protection/>
    </xf>
    <xf numFmtId="43" fontId="4" fillId="0" borderId="32" xfId="37" applyFont="1" applyFill="1" applyBorder="1" applyAlignment="1">
      <alignment horizontal="right" wrapText="1"/>
    </xf>
    <xf numFmtId="0" fontId="4" fillId="0" borderId="32" xfId="0" applyFont="1" applyFill="1" applyBorder="1" applyAlignment="1">
      <alignment horizontal="center" vertical="center"/>
    </xf>
    <xf numFmtId="0" fontId="4" fillId="0" borderId="32" xfId="51" applyFont="1" applyFill="1" applyBorder="1" applyAlignment="1">
      <alignment vertical="center" wrapText="1"/>
      <protection/>
    </xf>
    <xf numFmtId="190" fontId="4" fillId="0" borderId="32" xfId="37" applyNumberFormat="1" applyFont="1" applyFill="1" applyBorder="1" applyAlignment="1">
      <alignment horizontal="right" vertical="center" wrapText="1"/>
    </xf>
    <xf numFmtId="190" fontId="4" fillId="0" borderId="33" xfId="37" applyNumberFormat="1" applyFont="1" applyFill="1" applyBorder="1" applyAlignment="1">
      <alignment horizontal="right" vertical="center" wrapText="1"/>
    </xf>
    <xf numFmtId="0" fontId="4" fillId="0" borderId="34" xfId="51" applyFont="1" applyFill="1" applyBorder="1" applyAlignment="1">
      <alignment horizontal="right" vertical="center" wrapText="1"/>
      <protection/>
    </xf>
    <xf numFmtId="43" fontId="4" fillId="0" borderId="32" xfId="37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center"/>
    </xf>
    <xf numFmtId="0" fontId="4" fillId="0" borderId="35" xfId="51" applyFont="1" applyFill="1" applyBorder="1" applyAlignment="1">
      <alignment wrapText="1"/>
      <protection/>
    </xf>
    <xf numFmtId="190" fontId="4" fillId="0" borderId="35" xfId="37" applyNumberFormat="1" applyFont="1" applyFill="1" applyBorder="1" applyAlignment="1">
      <alignment horizontal="right" wrapText="1"/>
    </xf>
    <xf numFmtId="190" fontId="4" fillId="0" borderId="36" xfId="37" applyNumberFormat="1" applyFont="1" applyFill="1" applyBorder="1" applyAlignment="1">
      <alignment horizontal="right" wrapText="1"/>
    </xf>
    <xf numFmtId="0" fontId="4" fillId="0" borderId="37" xfId="51" applyFont="1" applyFill="1" applyBorder="1" applyAlignment="1">
      <alignment horizontal="right" wrapText="1"/>
      <protection/>
    </xf>
    <xf numFmtId="43" fontId="4" fillId="0" borderId="35" xfId="37" applyFont="1" applyFill="1" applyBorder="1" applyAlignment="1">
      <alignment horizontal="right" wrapText="1"/>
    </xf>
    <xf numFmtId="0" fontId="3" fillId="0" borderId="28" xfId="0" applyFont="1" applyFill="1" applyBorder="1" applyAlignment="1">
      <alignment horizontal="center"/>
    </xf>
    <xf numFmtId="43" fontId="3" fillId="0" borderId="28" xfId="37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3" fontId="4" fillId="0" borderId="0" xfId="37" applyFont="1" applyFill="1" applyBorder="1" applyAlignment="1">
      <alignment/>
    </xf>
    <xf numFmtId="43" fontId="4" fillId="0" borderId="0" xfId="37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31" xfId="51" applyFont="1" applyFill="1" applyBorder="1" applyAlignment="1">
      <alignment horizontal="left" wrapText="1"/>
      <protection/>
    </xf>
    <xf numFmtId="0" fontId="4" fillId="0" borderId="34" xfId="51" applyFont="1" applyFill="1" applyBorder="1" applyAlignment="1">
      <alignment horizontal="left" wrapText="1"/>
      <protection/>
    </xf>
    <xf numFmtId="0" fontId="4" fillId="0" borderId="34" xfId="51" applyFont="1" applyFill="1" applyBorder="1" applyAlignment="1">
      <alignment horizontal="left" vertical="center" wrapText="1"/>
      <protection/>
    </xf>
    <xf numFmtId="0" fontId="3" fillId="0" borderId="35" xfId="0" applyFont="1" applyFill="1" applyBorder="1" applyAlignment="1">
      <alignment horizontal="center"/>
    </xf>
    <xf numFmtId="190" fontId="3" fillId="0" borderId="36" xfId="37" applyNumberFormat="1" applyFont="1" applyFill="1" applyBorder="1" applyAlignment="1">
      <alignment horizontal="right" wrapText="1"/>
    </xf>
    <xf numFmtId="0" fontId="3" fillId="0" borderId="37" xfId="51" applyFont="1" applyFill="1" applyBorder="1" applyAlignment="1">
      <alignment horizontal="left" wrapText="1"/>
      <protection/>
    </xf>
    <xf numFmtId="0" fontId="4" fillId="0" borderId="0" xfId="51" applyFont="1" applyFill="1" applyBorder="1" applyAlignment="1">
      <alignment wrapText="1"/>
      <protection/>
    </xf>
    <xf numFmtId="190" fontId="4" fillId="0" borderId="0" xfId="37" applyNumberFormat="1" applyFont="1" applyFill="1" applyBorder="1" applyAlignment="1">
      <alignment horizontal="right" wrapText="1"/>
    </xf>
    <xf numFmtId="0" fontId="4" fillId="0" borderId="0" xfId="51" applyFont="1" applyFill="1" applyBorder="1" applyAlignment="1">
      <alignment horizontal="left" wrapText="1"/>
      <protection/>
    </xf>
    <xf numFmtId="43" fontId="4" fillId="0" borderId="0" xfId="37" applyFont="1" applyFill="1" applyBorder="1" applyAlignment="1">
      <alignment horizontal="right" wrapText="1"/>
    </xf>
    <xf numFmtId="0" fontId="4" fillId="0" borderId="29" xfId="52" applyFont="1" applyFill="1" applyBorder="1" applyAlignment="1">
      <alignment wrapText="1"/>
      <protection/>
    </xf>
    <xf numFmtId="0" fontId="4" fillId="0" borderId="32" xfId="52" applyFont="1" applyFill="1" applyBorder="1" applyAlignment="1">
      <alignment wrapText="1"/>
      <protection/>
    </xf>
    <xf numFmtId="0" fontId="4" fillId="0" borderId="37" xfId="51" applyFont="1" applyFill="1" applyBorder="1" applyAlignment="1">
      <alignment horizontal="left" wrapText="1"/>
      <protection/>
    </xf>
    <xf numFmtId="0" fontId="4" fillId="0" borderId="35" xfId="52" applyFont="1" applyFill="1" applyBorder="1" applyAlignment="1">
      <alignment wrapText="1"/>
      <protection/>
    </xf>
    <xf numFmtId="0" fontId="3" fillId="0" borderId="12" xfId="51" applyFont="1" applyFill="1" applyBorder="1" applyAlignment="1">
      <alignment horizontal="center" wrapText="1"/>
      <protection/>
    </xf>
    <xf numFmtId="43" fontId="3" fillId="0" borderId="12" xfId="37" applyFont="1" applyFill="1" applyBorder="1" applyAlignment="1">
      <alignment horizontal="right" wrapText="1"/>
    </xf>
    <xf numFmtId="0" fontId="3" fillId="0" borderId="13" xfId="49" applyFont="1" applyFill="1" applyBorder="1" applyAlignment="1">
      <alignment horizontal="center"/>
      <protection/>
    </xf>
    <xf numFmtId="190" fontId="3" fillId="0" borderId="13" xfId="37" applyNumberFormat="1" applyFont="1" applyFill="1" applyBorder="1" applyAlignment="1">
      <alignment horizontal="center"/>
    </xf>
    <xf numFmtId="190" fontId="4" fillId="0" borderId="17" xfId="37" applyNumberFormat="1" applyFont="1" applyFill="1" applyBorder="1" applyAlignment="1">
      <alignment horizontal="left" wrapText="1"/>
    </xf>
    <xf numFmtId="0" fontId="3" fillId="0" borderId="13" xfId="51" applyFont="1" applyFill="1" applyBorder="1" applyAlignment="1">
      <alignment horizontal="center" wrapText="1"/>
      <protection/>
    </xf>
    <xf numFmtId="190" fontId="3" fillId="0" borderId="13" xfId="37" applyNumberFormat="1" applyFont="1" applyFill="1" applyBorder="1" applyAlignment="1">
      <alignment horizontal="right" wrapText="1"/>
    </xf>
    <xf numFmtId="190" fontId="3" fillId="0" borderId="14" xfId="37" applyNumberFormat="1" applyFont="1" applyFill="1" applyBorder="1" applyAlignment="1">
      <alignment horizontal="right" wrapText="1"/>
    </xf>
    <xf numFmtId="0" fontId="3" fillId="0" borderId="17" xfId="51" applyFont="1" applyFill="1" applyBorder="1" applyAlignment="1">
      <alignment horizontal="left" wrapText="1"/>
      <protection/>
    </xf>
    <xf numFmtId="43" fontId="3" fillId="0" borderId="13" xfId="37" applyFont="1" applyFill="1" applyBorder="1" applyAlignment="1">
      <alignment horizontal="right" wrapText="1"/>
    </xf>
    <xf numFmtId="0" fontId="3" fillId="0" borderId="29" xfId="49" applyFont="1" applyFill="1" applyBorder="1" applyAlignment="1">
      <alignment horizontal="center"/>
      <protection/>
    </xf>
    <xf numFmtId="0" fontId="3" fillId="0" borderId="29" xfId="48" applyFont="1" applyFill="1" applyBorder="1" applyAlignment="1">
      <alignment horizontal="center"/>
      <protection/>
    </xf>
    <xf numFmtId="190" fontId="3" fillId="0" borderId="29" xfId="37" applyNumberFormat="1" applyFont="1" applyFill="1" applyBorder="1" applyAlignment="1">
      <alignment horizontal="center"/>
    </xf>
    <xf numFmtId="43" fontId="3" fillId="0" borderId="29" xfId="37" applyNumberFormat="1" applyFont="1" applyFill="1" applyBorder="1" applyAlignment="1">
      <alignment horizontal="center"/>
    </xf>
    <xf numFmtId="0" fontId="4" fillId="0" borderId="32" xfId="48" applyFont="1" applyFill="1" applyBorder="1" applyAlignment="1">
      <alignment wrapText="1"/>
      <protection/>
    </xf>
    <xf numFmtId="190" fontId="4" fillId="0" borderId="34" xfId="37" applyNumberFormat="1" applyFont="1" applyFill="1" applyBorder="1" applyAlignment="1">
      <alignment wrapText="1"/>
    </xf>
    <xf numFmtId="43" fontId="4" fillId="0" borderId="32" xfId="37" applyNumberFormat="1" applyFont="1" applyFill="1" applyBorder="1" applyAlignment="1">
      <alignment horizontal="right" wrapText="1"/>
    </xf>
    <xf numFmtId="0" fontId="4" fillId="0" borderId="34" xfId="51" applyFont="1" applyFill="1" applyBorder="1" applyAlignment="1">
      <alignment wrapText="1"/>
      <protection/>
    </xf>
    <xf numFmtId="43" fontId="4" fillId="0" borderId="34" xfId="37" applyNumberFormat="1" applyFont="1" applyFill="1" applyBorder="1" applyAlignment="1">
      <alignment/>
    </xf>
    <xf numFmtId="190" fontId="3" fillId="0" borderId="35" xfId="37" applyNumberFormat="1" applyFont="1" applyFill="1" applyBorder="1" applyAlignment="1">
      <alignment/>
    </xf>
    <xf numFmtId="190" fontId="3" fillId="0" borderId="36" xfId="37" applyNumberFormat="1" applyFont="1" applyFill="1" applyBorder="1" applyAlignment="1">
      <alignment/>
    </xf>
    <xf numFmtId="43" fontId="3" fillId="0" borderId="37" xfId="37" applyNumberFormat="1" applyFont="1" applyFill="1" applyBorder="1" applyAlignment="1">
      <alignment/>
    </xf>
    <xf numFmtId="43" fontId="3" fillId="0" borderId="35" xfId="37" applyNumberFormat="1" applyFont="1" applyFill="1" applyBorder="1" applyAlignment="1">
      <alignment/>
    </xf>
    <xf numFmtId="190" fontId="4" fillId="0" borderId="0" xfId="37" applyNumberFormat="1" applyFont="1" applyFill="1" applyBorder="1" applyAlignment="1">
      <alignment/>
    </xf>
    <xf numFmtId="43" fontId="4" fillId="0" borderId="0" xfId="37" applyNumberFormat="1" applyFont="1" applyFill="1" applyBorder="1" applyAlignment="1">
      <alignment/>
    </xf>
    <xf numFmtId="43" fontId="4" fillId="0" borderId="0" xfId="37" applyNumberFormat="1" applyFont="1" applyFill="1" applyBorder="1" applyAlignment="1">
      <alignment/>
    </xf>
    <xf numFmtId="0" fontId="3" fillId="0" borderId="10" xfId="49" applyFont="1" applyFill="1" applyBorder="1" applyAlignment="1">
      <alignment horizontal="center"/>
      <protection/>
    </xf>
    <xf numFmtId="0" fontId="3" fillId="0" borderId="10" xfId="48" applyFont="1" applyFill="1" applyBorder="1" applyAlignment="1">
      <alignment horizontal="center"/>
      <protection/>
    </xf>
    <xf numFmtId="190" fontId="3" fillId="0" borderId="10" xfId="37" applyNumberFormat="1" applyFont="1" applyFill="1" applyBorder="1" applyAlignment="1">
      <alignment horizontal="center"/>
    </xf>
    <xf numFmtId="43" fontId="3" fillId="0" borderId="10" xfId="37" applyFont="1" applyFill="1" applyBorder="1" applyAlignment="1">
      <alignment horizontal="center"/>
    </xf>
    <xf numFmtId="0" fontId="4" fillId="0" borderId="29" xfId="49" applyFont="1" applyFill="1" applyBorder="1" applyAlignment="1">
      <alignment wrapText="1"/>
      <protection/>
    </xf>
    <xf numFmtId="190" fontId="4" fillId="0" borderId="31" xfId="37" applyNumberFormat="1" applyFont="1" applyFill="1" applyBorder="1" applyAlignment="1">
      <alignment horizontal="left" wrapText="1"/>
    </xf>
    <xf numFmtId="0" fontId="4" fillId="0" borderId="32" xfId="49" applyFont="1" applyFill="1" applyBorder="1" applyAlignment="1">
      <alignment wrapText="1"/>
      <protection/>
    </xf>
    <xf numFmtId="190" fontId="4" fillId="0" borderId="34" xfId="37" applyNumberFormat="1" applyFont="1" applyFill="1" applyBorder="1" applyAlignment="1">
      <alignment horizontal="left" wrapText="1"/>
    </xf>
    <xf numFmtId="0" fontId="4" fillId="0" borderId="35" xfId="0" applyFont="1" applyFill="1" applyBorder="1" applyAlignment="1">
      <alignment/>
    </xf>
    <xf numFmtId="190" fontId="3" fillId="0" borderId="37" xfId="37" applyNumberFormat="1" applyFont="1" applyFill="1" applyBorder="1" applyAlignment="1">
      <alignment horizontal="left"/>
    </xf>
    <xf numFmtId="43" fontId="3" fillId="0" borderId="35" xfId="37" applyFont="1" applyFill="1" applyBorder="1" applyAlignment="1">
      <alignment/>
    </xf>
    <xf numFmtId="190" fontId="4" fillId="0" borderId="0" xfId="37" applyNumberFormat="1" applyFont="1" applyFill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4" fillId="0" borderId="38" xfId="51" applyFont="1" applyFill="1" applyBorder="1" applyAlignment="1">
      <alignment wrapText="1"/>
      <protection/>
    </xf>
    <xf numFmtId="190" fontId="4" fillId="0" borderId="38" xfId="37" applyNumberFormat="1" applyFont="1" applyFill="1" applyBorder="1" applyAlignment="1">
      <alignment horizontal="right" wrapText="1"/>
    </xf>
    <xf numFmtId="43" fontId="4" fillId="0" borderId="38" xfId="37" applyFont="1" applyFill="1" applyBorder="1" applyAlignment="1">
      <alignment horizontal="right" wrapText="1"/>
    </xf>
    <xf numFmtId="0" fontId="4" fillId="0" borderId="28" xfId="0" applyFont="1" applyFill="1" applyBorder="1" applyAlignment="1">
      <alignment/>
    </xf>
    <xf numFmtId="190" fontId="3" fillId="0" borderId="28" xfId="37" applyNumberFormat="1" applyFont="1" applyFill="1" applyBorder="1" applyAlignment="1">
      <alignment/>
    </xf>
    <xf numFmtId="190" fontId="3" fillId="0" borderId="39" xfId="37" applyNumberFormat="1" applyFont="1" applyFill="1" applyBorder="1" applyAlignment="1">
      <alignment/>
    </xf>
    <xf numFmtId="0" fontId="3" fillId="0" borderId="40" xfId="0" applyFont="1" applyFill="1" applyBorder="1" applyAlignment="1">
      <alignment horizontal="left"/>
    </xf>
    <xf numFmtId="0" fontId="3" fillId="0" borderId="13" xfId="48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 horizontal="center" vertical="top"/>
    </xf>
    <xf numFmtId="190" fontId="4" fillId="0" borderId="13" xfId="37" applyNumberFormat="1" applyFont="1" applyFill="1" applyBorder="1" applyAlignment="1">
      <alignment horizontal="right" vertical="top" wrapText="1"/>
    </xf>
    <xf numFmtId="190" fontId="4" fillId="0" borderId="14" xfId="37" applyNumberFormat="1" applyFont="1" applyFill="1" applyBorder="1" applyAlignment="1">
      <alignment horizontal="right" vertical="top" wrapText="1"/>
    </xf>
    <xf numFmtId="0" fontId="4" fillId="0" borderId="17" xfId="51" applyFont="1" applyFill="1" applyBorder="1" applyAlignment="1">
      <alignment horizontal="left" vertical="top" wrapText="1"/>
      <protection/>
    </xf>
    <xf numFmtId="43" fontId="4" fillId="0" borderId="13" xfId="37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/>
    </xf>
    <xf numFmtId="0" fontId="4" fillId="0" borderId="13" xfId="62" applyFont="1" applyFill="1" applyBorder="1" applyAlignment="1">
      <alignment wrapText="1"/>
      <protection/>
    </xf>
    <xf numFmtId="0" fontId="4" fillId="0" borderId="17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190" fontId="3" fillId="0" borderId="27" xfId="37" applyNumberFormat="1" applyFont="1" applyFill="1" applyBorder="1" applyAlignment="1">
      <alignment horizontal="center"/>
    </xf>
    <xf numFmtId="0" fontId="7" fillId="0" borderId="13" xfId="51" applyFont="1" applyFill="1" applyBorder="1" applyAlignment="1">
      <alignment/>
      <protection/>
    </xf>
    <xf numFmtId="0" fontId="6" fillId="0" borderId="13" xfId="49" applyFont="1" applyFill="1" applyBorder="1" applyAlignment="1">
      <alignment wrapText="1"/>
      <protection/>
    </xf>
    <xf numFmtId="0" fontId="6" fillId="0" borderId="32" xfId="51" applyFont="1" applyFill="1" applyBorder="1" applyAlignment="1">
      <alignment vertical="center" wrapText="1"/>
      <protection/>
    </xf>
    <xf numFmtId="0" fontId="6" fillId="0" borderId="32" xfId="51" applyFont="1" applyFill="1" applyBorder="1" applyAlignment="1">
      <alignment wrapText="1"/>
      <protection/>
    </xf>
    <xf numFmtId="0" fontId="7" fillId="0" borderId="32" xfId="51" applyFont="1" applyFill="1" applyBorder="1" applyAlignment="1">
      <alignment vertical="center" wrapText="1"/>
      <protection/>
    </xf>
    <xf numFmtId="0" fontId="7" fillId="0" borderId="32" xfId="51" applyFont="1" applyFill="1" applyBorder="1" applyAlignment="1">
      <alignment wrapText="1"/>
      <protection/>
    </xf>
    <xf numFmtId="0" fontId="4" fillId="0" borderId="13" xfId="53" applyFont="1" applyFill="1" applyBorder="1" applyAlignment="1">
      <alignment wrapText="1"/>
      <protection/>
    </xf>
    <xf numFmtId="0" fontId="4" fillId="0" borderId="17" xfId="51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wrapText="1"/>
      <protection/>
    </xf>
    <xf numFmtId="0" fontId="4" fillId="0" borderId="13" xfId="47" applyFont="1" applyFill="1" applyBorder="1" applyAlignment="1">
      <alignment wrapText="1"/>
      <protection/>
    </xf>
    <xf numFmtId="190" fontId="4" fillId="0" borderId="13" xfId="47" applyNumberFormat="1" applyFont="1" applyFill="1" applyBorder="1" applyAlignment="1">
      <alignment horizontal="right" wrapText="1"/>
      <protection/>
    </xf>
    <xf numFmtId="190" fontId="4" fillId="0" borderId="13" xfId="47" applyNumberFormat="1" applyFont="1" applyFill="1" applyBorder="1" applyAlignment="1">
      <alignment horizontal="right" vertical="top" wrapText="1"/>
      <protection/>
    </xf>
    <xf numFmtId="0" fontId="4" fillId="0" borderId="17" xfId="47" applyFont="1" applyFill="1" applyBorder="1" applyAlignment="1">
      <alignment horizontal="left" wrapText="1"/>
      <protection/>
    </xf>
    <xf numFmtId="0" fontId="4" fillId="0" borderId="17" xfId="47" applyFont="1" applyFill="1" applyBorder="1" applyAlignment="1">
      <alignment horizontal="left" vertical="top" wrapText="1"/>
      <protection/>
    </xf>
    <xf numFmtId="0" fontId="7" fillId="0" borderId="13" xfId="47" applyFont="1" applyFill="1" applyBorder="1" applyAlignment="1">
      <alignment vertical="top" wrapText="1"/>
      <protection/>
    </xf>
    <xf numFmtId="0" fontId="7" fillId="0" borderId="13" xfId="49" applyFont="1" applyFill="1" applyBorder="1" applyAlignment="1">
      <alignment wrapText="1"/>
      <protection/>
    </xf>
    <xf numFmtId="0" fontId="7" fillId="0" borderId="32" xfId="49" applyFont="1" applyFill="1" applyBorder="1" applyAlignment="1">
      <alignment wrapText="1"/>
      <protection/>
    </xf>
    <xf numFmtId="0" fontId="7" fillId="0" borderId="13" xfId="49" applyFont="1" applyFill="1" applyBorder="1" applyAlignment="1">
      <alignment vertical="top" wrapText="1"/>
      <protection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 quotePrefix="1">
      <alignment horizontal="center"/>
    </xf>
    <xf numFmtId="43" fontId="4" fillId="0" borderId="20" xfId="37" applyFont="1" applyFill="1" applyBorder="1" applyAlignment="1">
      <alignment/>
    </xf>
    <xf numFmtId="43" fontId="4" fillId="0" borderId="22" xfId="37" applyFont="1" applyFill="1" applyBorder="1" applyAlignment="1">
      <alignment/>
    </xf>
    <xf numFmtId="49" fontId="4" fillId="0" borderId="41" xfId="0" applyNumberFormat="1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/>
    </xf>
    <xf numFmtId="43" fontId="4" fillId="0" borderId="22" xfId="37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2" xfId="0" applyFont="1" applyFill="1" applyBorder="1" applyAlignment="1" quotePrefix="1">
      <alignment horizontal="center"/>
    </xf>
    <xf numFmtId="43" fontId="4" fillId="0" borderId="20" xfId="37" applyFont="1" applyFill="1" applyBorder="1" applyAlignment="1">
      <alignment/>
    </xf>
    <xf numFmtId="43" fontId="4" fillId="0" borderId="11" xfId="37" applyFont="1" applyFill="1" applyBorder="1" applyAlignment="1">
      <alignment/>
    </xf>
    <xf numFmtId="43" fontId="4" fillId="0" borderId="11" xfId="37" applyFont="1" applyFill="1" applyBorder="1" applyAlignment="1">
      <alignment vertical="center"/>
    </xf>
    <xf numFmtId="1" fontId="4" fillId="0" borderId="11" xfId="37" applyNumberFormat="1" applyFont="1" applyFill="1" applyBorder="1" applyAlignment="1">
      <alignment horizontal="center"/>
    </xf>
    <xf numFmtId="0" fontId="4" fillId="0" borderId="11" xfId="0" applyFont="1" applyFill="1" applyBorder="1" applyAlignment="1" quotePrefix="1">
      <alignment horizontal="center"/>
    </xf>
    <xf numFmtId="0" fontId="4" fillId="0" borderId="10" xfId="0" applyFont="1" applyFill="1" applyBorder="1" applyAlignment="1" quotePrefix="1">
      <alignment horizontal="center" vertical="center"/>
    </xf>
    <xf numFmtId="43" fontId="4" fillId="0" borderId="10" xfId="37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16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43" fontId="4" fillId="0" borderId="43" xfId="0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 horizontal="center" vertical="top"/>
    </xf>
    <xf numFmtId="43" fontId="3" fillId="0" borderId="10" xfId="0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/>
    </xf>
    <xf numFmtId="43" fontId="3" fillId="0" borderId="11" xfId="37" applyFont="1" applyFill="1" applyBorder="1" applyAlignment="1">
      <alignment/>
    </xf>
    <xf numFmtId="43" fontId="3" fillId="0" borderId="11" xfId="37" applyFont="1" applyFill="1" applyBorder="1" applyAlignment="1">
      <alignment/>
    </xf>
    <xf numFmtId="43" fontId="3" fillId="0" borderId="12" xfId="37" applyFont="1" applyFill="1" applyBorder="1" applyAlignment="1">
      <alignment/>
    </xf>
    <xf numFmtId="49" fontId="4" fillId="0" borderId="45" xfId="0" applyNumberFormat="1" applyFont="1" applyFill="1" applyBorder="1" applyAlignment="1">
      <alignment vertical="center"/>
    </xf>
    <xf numFmtId="0" fontId="4" fillId="0" borderId="45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1" xfId="37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 quotePrefix="1">
      <alignment horizontal="center"/>
    </xf>
    <xf numFmtId="49" fontId="4" fillId="0" borderId="20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/>
    </xf>
    <xf numFmtId="49" fontId="4" fillId="0" borderId="4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vertical="center"/>
    </xf>
    <xf numFmtId="191" fontId="4" fillId="0" borderId="11" xfId="37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vertical="top"/>
    </xf>
    <xf numFmtId="49" fontId="4" fillId="0" borderId="11" xfId="37" applyNumberFormat="1" applyFont="1" applyFill="1" applyBorder="1" applyAlignment="1">
      <alignment horizontal="center"/>
    </xf>
    <xf numFmtId="1" fontId="4" fillId="0" borderId="12" xfId="37" applyNumberFormat="1" applyFont="1" applyFill="1" applyBorder="1" applyAlignment="1">
      <alignment horizontal="center"/>
    </xf>
    <xf numFmtId="49" fontId="4" fillId="0" borderId="11" xfId="37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vertical="top"/>
    </xf>
    <xf numFmtId="49" fontId="4" fillId="0" borderId="49" xfId="0" applyNumberFormat="1" applyFont="1" applyFill="1" applyBorder="1" applyAlignment="1">
      <alignment/>
    </xf>
    <xf numFmtId="49" fontId="4" fillId="0" borderId="12" xfId="37" applyNumberFormat="1" applyFont="1" applyFill="1" applyBorder="1" applyAlignment="1">
      <alignment horizontal="center" vertical="center"/>
    </xf>
    <xf numFmtId="43" fontId="3" fillId="0" borderId="12" xfId="0" applyNumberFormat="1" applyFont="1" applyFill="1" applyBorder="1" applyAlignment="1">
      <alignment/>
    </xf>
    <xf numFmtId="0" fontId="3" fillId="0" borderId="5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43" fontId="4" fillId="0" borderId="22" xfId="37" applyFont="1" applyFill="1" applyBorder="1" applyAlignment="1">
      <alignment horizontal="right" wrapText="1"/>
    </xf>
    <xf numFmtId="43" fontId="4" fillId="0" borderId="22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43" fontId="4" fillId="0" borderId="20" xfId="37" applyFont="1" applyFill="1" applyBorder="1" applyAlignment="1">
      <alignment horizontal="right" wrapText="1"/>
    </xf>
    <xf numFmtId="43" fontId="4" fillId="0" borderId="2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top"/>
    </xf>
    <xf numFmtId="43" fontId="4" fillId="0" borderId="20" xfId="0" applyNumberFormat="1" applyFont="1" applyFill="1" applyBorder="1" applyAlignment="1">
      <alignment/>
    </xf>
    <xf numFmtId="0" fontId="4" fillId="0" borderId="20" xfId="49" applyFont="1" applyFill="1" applyBorder="1" applyAlignment="1">
      <alignment horizontal="center" wrapText="1"/>
      <protection/>
    </xf>
    <xf numFmtId="43" fontId="4" fillId="0" borderId="20" xfId="37" applyFont="1" applyFill="1" applyBorder="1" applyAlignment="1">
      <alignment horizontal="right"/>
    </xf>
    <xf numFmtId="43" fontId="3" fillId="0" borderId="42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43" fontId="3" fillId="0" borderId="14" xfId="0" applyNumberFormat="1" applyFont="1" applyFill="1" applyBorder="1" applyAlignment="1">
      <alignment/>
    </xf>
    <xf numFmtId="43" fontId="3" fillId="0" borderId="13" xfId="0" applyNumberFormat="1" applyFont="1" applyFill="1" applyBorder="1" applyAlignment="1">
      <alignment/>
    </xf>
    <xf numFmtId="0" fontId="4" fillId="0" borderId="42" xfId="49" applyFont="1" applyFill="1" applyBorder="1" applyAlignment="1">
      <alignment horizontal="center" wrapText="1"/>
      <protection/>
    </xf>
    <xf numFmtId="43" fontId="3" fillId="0" borderId="20" xfId="0" applyNumberFormat="1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3" fontId="4" fillId="0" borderId="18" xfId="37" applyFont="1" applyFill="1" applyBorder="1" applyAlignment="1">
      <alignment horizontal="right"/>
    </xf>
    <xf numFmtId="0" fontId="4" fillId="0" borderId="11" xfId="49" applyFont="1" applyFill="1" applyBorder="1" applyAlignment="1">
      <alignment horizontal="center" wrapText="1"/>
      <protection/>
    </xf>
    <xf numFmtId="49" fontId="4" fillId="0" borderId="49" xfId="49" applyNumberFormat="1" applyFont="1" applyFill="1" applyBorder="1" applyAlignment="1">
      <alignment vertical="center" wrapText="1"/>
      <protection/>
    </xf>
    <xf numFmtId="43" fontId="4" fillId="0" borderId="11" xfId="37" applyFont="1" applyFill="1" applyBorder="1" applyAlignment="1">
      <alignment vertical="center" wrapText="1"/>
    </xf>
    <xf numFmtId="49" fontId="4" fillId="0" borderId="49" xfId="49" applyNumberFormat="1" applyFont="1" applyFill="1" applyBorder="1" applyAlignment="1">
      <alignment wrapText="1"/>
      <protection/>
    </xf>
    <xf numFmtId="43" fontId="4" fillId="0" borderId="11" xfId="37" applyFont="1" applyFill="1" applyBorder="1" applyAlignment="1">
      <alignment wrapText="1"/>
    </xf>
    <xf numFmtId="49" fontId="4" fillId="0" borderId="0" xfId="49" applyNumberFormat="1" applyFont="1" applyFill="1" applyBorder="1" applyAlignment="1">
      <alignment wrapText="1"/>
      <protection/>
    </xf>
    <xf numFmtId="43" fontId="4" fillId="0" borderId="11" xfId="37" applyFont="1" applyFill="1" applyBorder="1" applyAlignment="1">
      <alignment horizontal="right" wrapText="1"/>
    </xf>
    <xf numFmtId="0" fontId="4" fillId="0" borderId="28" xfId="0" applyFont="1" applyFill="1" applyBorder="1" applyAlignment="1">
      <alignment horizontal="center"/>
    </xf>
    <xf numFmtId="43" fontId="3" fillId="0" borderId="28" xfId="0" applyNumberFormat="1" applyFont="1" applyFill="1" applyBorder="1" applyAlignment="1">
      <alignment/>
    </xf>
    <xf numFmtId="43" fontId="3" fillId="0" borderId="28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43" fontId="4" fillId="0" borderId="28" xfId="37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4" fillId="0" borderId="10" xfId="49" applyFont="1" applyFill="1" applyBorder="1" applyAlignment="1" quotePrefix="1">
      <alignment horizontal="right" wrapText="1"/>
      <protection/>
    </xf>
    <xf numFmtId="0" fontId="4" fillId="0" borderId="11" xfId="49" applyFont="1" applyFill="1" applyBorder="1" applyAlignment="1">
      <alignment horizontal="right" wrapText="1"/>
      <protection/>
    </xf>
    <xf numFmtId="0" fontId="4" fillId="0" borderId="49" xfId="45" applyFont="1" applyFill="1" applyBorder="1" applyAlignment="1">
      <alignment wrapText="1"/>
      <protection/>
    </xf>
    <xf numFmtId="0" fontId="4" fillId="0" borderId="11" xfId="45" applyFont="1" applyFill="1" applyBorder="1" applyAlignment="1">
      <alignment horizontal="right" wrapText="1"/>
      <protection/>
    </xf>
    <xf numFmtId="0" fontId="4" fillId="0" borderId="11" xfId="45" applyFont="1" applyFill="1" applyBorder="1" applyAlignment="1" quotePrefix="1">
      <alignment horizontal="right" wrapText="1"/>
      <protection/>
    </xf>
    <xf numFmtId="0" fontId="4" fillId="0" borderId="10" xfId="58" applyFont="1" applyFill="1" applyBorder="1" applyAlignment="1">
      <alignment wrapText="1"/>
      <protection/>
    </xf>
    <xf numFmtId="0" fontId="4" fillId="0" borderId="10" xfId="58" applyFont="1" applyFill="1" applyBorder="1" applyAlignment="1" quotePrefix="1">
      <alignment horizontal="center" wrapText="1"/>
      <protection/>
    </xf>
    <xf numFmtId="43" fontId="4" fillId="0" borderId="10" xfId="37" applyFont="1" applyFill="1" applyBorder="1" applyAlignment="1">
      <alignment horizontal="right" wrapText="1"/>
    </xf>
    <xf numFmtId="49" fontId="4" fillId="0" borderId="10" xfId="46" applyNumberFormat="1" applyFont="1" applyFill="1" applyBorder="1" applyAlignment="1">
      <alignment wrapText="1"/>
      <protection/>
    </xf>
    <xf numFmtId="0" fontId="4" fillId="0" borderId="10" xfId="46" applyFont="1" applyFill="1" applyBorder="1" applyAlignment="1">
      <alignment horizontal="right" wrapText="1"/>
      <protection/>
    </xf>
    <xf numFmtId="0" fontId="4" fillId="0" borderId="11" xfId="58" applyFont="1" applyFill="1" applyBorder="1" applyAlignment="1">
      <alignment wrapText="1"/>
      <protection/>
    </xf>
    <xf numFmtId="0" fontId="4" fillId="0" borderId="11" xfId="58" applyFont="1" applyFill="1" applyBorder="1" applyAlignment="1">
      <alignment horizontal="center" wrapText="1"/>
      <protection/>
    </xf>
    <xf numFmtId="49" fontId="4" fillId="0" borderId="11" xfId="46" applyNumberFormat="1" applyFont="1" applyFill="1" applyBorder="1" applyAlignment="1">
      <alignment wrapText="1"/>
      <protection/>
    </xf>
    <xf numFmtId="0" fontId="4" fillId="0" borderId="11" xfId="46" applyFont="1" applyFill="1" applyBorder="1" applyAlignment="1">
      <alignment horizontal="right" wrapText="1"/>
      <protection/>
    </xf>
    <xf numFmtId="49" fontId="4" fillId="0" borderId="11" xfId="45" applyNumberFormat="1" applyFont="1" applyFill="1" applyBorder="1" applyAlignment="1">
      <alignment vertical="center" wrapText="1"/>
      <protection/>
    </xf>
    <xf numFmtId="0" fontId="4" fillId="0" borderId="11" xfId="46" applyFont="1" applyFill="1" applyBorder="1" applyAlignment="1">
      <alignment horizontal="right" vertical="center" wrapText="1"/>
      <protection/>
    </xf>
    <xf numFmtId="0" fontId="4" fillId="0" borderId="11" xfId="58" applyFont="1" applyFill="1" applyBorder="1" applyAlignment="1">
      <alignment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43" fontId="4" fillId="0" borderId="11" xfId="37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/>
    </xf>
    <xf numFmtId="0" fontId="4" fillId="0" borderId="12" xfId="49" applyFont="1" applyFill="1" applyBorder="1" applyAlignment="1">
      <alignment horizontal="center" wrapText="1"/>
      <protection/>
    </xf>
    <xf numFmtId="49" fontId="4" fillId="0" borderId="12" xfId="46" applyNumberFormat="1" applyFont="1" applyFill="1" applyBorder="1" applyAlignment="1">
      <alignment wrapText="1"/>
      <protection/>
    </xf>
    <xf numFmtId="0" fontId="4" fillId="0" borderId="12" xfId="46" applyFont="1" applyFill="1" applyBorder="1" applyAlignment="1">
      <alignment horizontal="right" wrapText="1"/>
      <protection/>
    </xf>
    <xf numFmtId="49" fontId="4" fillId="0" borderId="0" xfId="0" applyNumberFormat="1" applyFont="1" applyFill="1" applyAlignment="1">
      <alignment vertical="top"/>
    </xf>
    <xf numFmtId="187" fontId="4" fillId="0" borderId="10" xfId="61" applyNumberFormat="1" applyFont="1" applyFill="1" applyBorder="1" applyAlignment="1">
      <alignment horizontal="right" vertical="top" wrapText="1"/>
      <protection/>
    </xf>
    <xf numFmtId="43" fontId="4" fillId="0" borderId="10" xfId="37" applyFont="1" applyFill="1" applyBorder="1" applyAlignment="1">
      <alignment horizontal="right" vertical="top" wrapText="1"/>
    </xf>
    <xf numFmtId="49" fontId="4" fillId="0" borderId="10" xfId="49" applyNumberFormat="1" applyFont="1" applyFill="1" applyBorder="1" applyAlignment="1">
      <alignment vertical="top" wrapText="1"/>
      <protection/>
    </xf>
    <xf numFmtId="49" fontId="4" fillId="0" borderId="0" xfId="0" applyNumberFormat="1" applyFont="1" applyFill="1" applyAlignment="1">
      <alignment/>
    </xf>
    <xf numFmtId="187" fontId="4" fillId="0" borderId="11" xfId="61" applyNumberFormat="1" applyFont="1" applyFill="1" applyBorder="1" applyAlignment="1">
      <alignment horizontal="right" wrapText="1"/>
      <protection/>
    </xf>
    <xf numFmtId="49" fontId="4" fillId="0" borderId="11" xfId="49" applyNumberFormat="1" applyFont="1" applyFill="1" applyBorder="1" applyAlignment="1">
      <alignment wrapText="1"/>
      <protection/>
    </xf>
    <xf numFmtId="49" fontId="4" fillId="0" borderId="11" xfId="49" applyNumberFormat="1" applyFont="1" applyFill="1" applyBorder="1" applyAlignment="1">
      <alignment horizontal="center" wrapText="1"/>
      <protection/>
    </xf>
    <xf numFmtId="49" fontId="4" fillId="0" borderId="49" xfId="46" applyNumberFormat="1" applyFont="1" applyFill="1" applyBorder="1" applyAlignment="1">
      <alignment wrapText="1"/>
      <protection/>
    </xf>
    <xf numFmtId="0" fontId="4" fillId="0" borderId="11" xfId="46" applyFont="1" applyFill="1" applyBorder="1" applyAlignment="1">
      <alignment horizontal="center" wrapText="1"/>
      <protection/>
    </xf>
    <xf numFmtId="0" fontId="4" fillId="0" borderId="49" xfId="58" applyFont="1" applyFill="1" applyBorder="1" applyAlignment="1">
      <alignment wrapText="1"/>
      <protection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49" fontId="4" fillId="0" borderId="50" xfId="46" applyNumberFormat="1" applyFont="1" applyFill="1" applyBorder="1" applyAlignment="1">
      <alignment wrapText="1"/>
      <protection/>
    </xf>
    <xf numFmtId="0" fontId="4" fillId="0" borderId="12" xfId="46" applyFont="1" applyFill="1" applyBorder="1" applyAlignment="1">
      <alignment horizontal="center" wrapText="1"/>
      <protection/>
    </xf>
    <xf numFmtId="0" fontId="4" fillId="0" borderId="10" xfId="59" applyFont="1" applyFill="1" applyBorder="1" applyAlignment="1" quotePrefix="1">
      <alignment horizontal="center" wrapText="1"/>
      <protection/>
    </xf>
    <xf numFmtId="49" fontId="4" fillId="0" borderId="45" xfId="0" applyNumberFormat="1" applyFont="1" applyFill="1" applyBorder="1" applyAlignment="1">
      <alignment/>
    </xf>
    <xf numFmtId="0" fontId="4" fillId="0" borderId="10" xfId="60" applyFont="1" applyFill="1" applyBorder="1" applyAlignment="1">
      <alignment horizontal="center" wrapText="1"/>
      <protection/>
    </xf>
    <xf numFmtId="49" fontId="4" fillId="0" borderId="0" xfId="0" applyNumberFormat="1" applyFont="1" applyFill="1" applyBorder="1" applyAlignment="1">
      <alignment/>
    </xf>
    <xf numFmtId="0" fontId="4" fillId="0" borderId="11" xfId="59" applyFont="1" applyFill="1" applyBorder="1" applyAlignment="1">
      <alignment horizontal="center" wrapText="1"/>
      <protection/>
    </xf>
    <xf numFmtId="0" fontId="4" fillId="0" borderId="11" xfId="60" applyFont="1" applyFill="1" applyBorder="1" applyAlignment="1">
      <alignment horizontal="center" wrapText="1"/>
      <protection/>
    </xf>
    <xf numFmtId="43" fontId="4" fillId="0" borderId="11" xfId="37" applyNumberFormat="1" applyFont="1" applyFill="1" applyBorder="1" applyAlignment="1">
      <alignment horizontal="right" wrapText="1"/>
    </xf>
    <xf numFmtId="187" fontId="4" fillId="0" borderId="11" xfId="61" applyNumberFormat="1" applyFont="1" applyFill="1" applyBorder="1" applyAlignment="1">
      <alignment horizontal="center" wrapText="1"/>
      <protection/>
    </xf>
    <xf numFmtId="43" fontId="4" fillId="0" borderId="12" xfId="37" applyNumberFormat="1" applyFont="1" applyFill="1" applyBorder="1" applyAlignment="1">
      <alignment/>
    </xf>
    <xf numFmtId="0" fontId="4" fillId="0" borderId="12" xfId="60" applyFont="1" applyFill="1" applyBorder="1" applyAlignment="1">
      <alignment horizontal="center" wrapText="1"/>
      <protection/>
    </xf>
    <xf numFmtId="43" fontId="4" fillId="0" borderId="28" xfId="37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vertical="top"/>
    </xf>
    <xf numFmtId="0" fontId="4" fillId="0" borderId="10" xfId="51" applyFont="1" applyFill="1" applyBorder="1" applyAlignment="1" quotePrefix="1">
      <alignment horizontal="center" wrapText="1"/>
      <protection/>
    </xf>
    <xf numFmtId="49" fontId="4" fillId="0" borderId="10" xfId="51" applyNumberFormat="1" applyFont="1" applyFill="1" applyBorder="1" applyAlignment="1">
      <alignment wrapText="1"/>
      <protection/>
    </xf>
    <xf numFmtId="0" fontId="4" fillId="0" borderId="10" xfId="51" applyFont="1" applyFill="1" applyBorder="1" applyAlignment="1">
      <alignment horizontal="center" wrapText="1"/>
      <protection/>
    </xf>
    <xf numFmtId="0" fontId="4" fillId="0" borderId="11" xfId="0" applyFont="1" applyFill="1" applyBorder="1" applyAlignment="1">
      <alignment/>
    </xf>
    <xf numFmtId="43" fontId="3" fillId="0" borderId="11" xfId="37" applyFont="1" applyFill="1" applyBorder="1" applyAlignment="1">
      <alignment horizontal="right" wrapText="1"/>
    </xf>
    <xf numFmtId="49" fontId="4" fillId="0" borderId="11" xfId="51" applyNumberFormat="1" applyFont="1" applyFill="1" applyBorder="1" applyAlignment="1">
      <alignment wrapText="1"/>
      <protection/>
    </xf>
    <xf numFmtId="0" fontId="4" fillId="0" borderId="11" xfId="51" applyFont="1" applyFill="1" applyBorder="1" applyAlignment="1">
      <alignment horizontal="center" wrapText="1"/>
      <protection/>
    </xf>
    <xf numFmtId="0" fontId="4" fillId="0" borderId="11" xfId="51" applyFont="1" applyFill="1" applyBorder="1" applyAlignment="1">
      <alignment vertical="top" wrapText="1"/>
      <protection/>
    </xf>
    <xf numFmtId="49" fontId="4" fillId="0" borderId="11" xfId="0" applyNumberFormat="1" applyFont="1" applyFill="1" applyBorder="1" applyAlignment="1">
      <alignment/>
    </xf>
    <xf numFmtId="0" fontId="4" fillId="0" borderId="11" xfId="51" applyFont="1" applyFill="1" applyBorder="1" applyAlignment="1" quotePrefix="1">
      <alignment horizontal="center" wrapText="1"/>
      <protection/>
    </xf>
    <xf numFmtId="49" fontId="4" fillId="0" borderId="12" xfId="51" applyNumberFormat="1" applyFont="1" applyFill="1" applyBorder="1" applyAlignment="1">
      <alignment wrapText="1"/>
      <protection/>
    </xf>
    <xf numFmtId="0" fontId="4" fillId="0" borderId="12" xfId="51" applyFont="1" applyFill="1" applyBorder="1" applyAlignment="1">
      <alignment horizontal="center" wrapText="1"/>
      <protection/>
    </xf>
    <xf numFmtId="49" fontId="4" fillId="0" borderId="45" xfId="0" applyNumberFormat="1" applyFont="1" applyFill="1" applyBorder="1" applyAlignment="1">
      <alignment vertical="top"/>
    </xf>
    <xf numFmtId="0" fontId="4" fillId="0" borderId="10" xfId="50" applyFont="1" applyFill="1" applyBorder="1" applyAlignment="1" quotePrefix="1">
      <alignment horizontal="center" vertical="top" wrapText="1"/>
      <protection/>
    </xf>
    <xf numFmtId="49" fontId="4" fillId="0" borderId="45" xfId="50" applyNumberFormat="1" applyFont="1" applyFill="1" applyBorder="1" applyAlignment="1">
      <alignment vertical="top" wrapText="1"/>
      <protection/>
    </xf>
    <xf numFmtId="0" fontId="4" fillId="0" borderId="10" xfId="50" applyFont="1" applyFill="1" applyBorder="1" applyAlignment="1">
      <alignment horizontal="center" vertical="top" wrapText="1"/>
      <protection/>
    </xf>
    <xf numFmtId="49" fontId="4" fillId="0" borderId="49" xfId="0" applyNumberFormat="1" applyFont="1" applyFill="1" applyBorder="1" applyAlignment="1">
      <alignment/>
    </xf>
    <xf numFmtId="0" fontId="4" fillId="0" borderId="11" xfId="50" applyFont="1" applyFill="1" applyBorder="1" applyAlignment="1">
      <alignment horizontal="center" wrapText="1"/>
      <protection/>
    </xf>
    <xf numFmtId="43" fontId="4" fillId="0" borderId="11" xfId="37" applyFont="1" applyFill="1" applyBorder="1" applyAlignment="1">
      <alignment horizontal="center" wrapText="1"/>
    </xf>
    <xf numFmtId="49" fontId="4" fillId="0" borderId="49" xfId="50" applyNumberFormat="1" applyFont="1" applyFill="1" applyBorder="1" applyAlignment="1">
      <alignment wrapText="1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49" fontId="4" fillId="0" borderId="49" xfId="50" applyNumberFormat="1" applyFont="1" applyFill="1" applyBorder="1" applyAlignment="1">
      <alignment vertical="top" wrapText="1"/>
      <protection/>
    </xf>
    <xf numFmtId="49" fontId="4" fillId="0" borderId="49" xfId="51" applyNumberFormat="1" applyFont="1" applyFill="1" applyBorder="1" applyAlignment="1">
      <alignment wrapText="1"/>
      <protection/>
    </xf>
    <xf numFmtId="49" fontId="4" fillId="0" borderId="50" xfId="51" applyNumberFormat="1" applyFont="1" applyFill="1" applyBorder="1" applyAlignment="1">
      <alignment wrapText="1"/>
      <protection/>
    </xf>
    <xf numFmtId="0" fontId="3" fillId="0" borderId="5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9" fontId="4" fillId="0" borderId="48" xfId="0" applyNumberFormat="1" applyFont="1" applyFill="1" applyBorder="1" applyAlignment="1">
      <alignment vertical="top"/>
    </xf>
    <xf numFmtId="0" fontId="4" fillId="0" borderId="10" xfId="54" applyFont="1" applyFill="1" applyBorder="1" applyAlignment="1" quotePrefix="1">
      <alignment horizontal="center" wrapText="1"/>
      <protection/>
    </xf>
    <xf numFmtId="49" fontId="4" fillId="0" borderId="10" xfId="50" applyNumberFormat="1" applyFont="1" applyFill="1" applyBorder="1" applyAlignment="1">
      <alignment wrapText="1"/>
      <protection/>
    </xf>
    <xf numFmtId="0" fontId="4" fillId="0" borderId="10" xfId="50" applyFont="1" applyFill="1" applyBorder="1" applyAlignment="1">
      <alignment horizontal="center" wrapText="1"/>
      <protection/>
    </xf>
    <xf numFmtId="0" fontId="4" fillId="0" borderId="11" xfId="54" applyFont="1" applyFill="1" applyBorder="1" applyAlignment="1">
      <alignment horizontal="center" wrapText="1"/>
      <protection/>
    </xf>
    <xf numFmtId="49" fontId="4" fillId="0" borderId="11" xfId="50" applyNumberFormat="1" applyFont="1" applyFill="1" applyBorder="1" applyAlignment="1">
      <alignment wrapText="1"/>
      <protection/>
    </xf>
    <xf numFmtId="49" fontId="4" fillId="0" borderId="11" xfId="55" applyNumberFormat="1" applyFont="1" applyFill="1" applyBorder="1" applyAlignment="1">
      <alignment wrapText="1"/>
      <protection/>
    </xf>
    <xf numFmtId="0" fontId="4" fillId="0" borderId="11" xfId="55" applyFont="1" applyFill="1" applyBorder="1" applyAlignment="1">
      <alignment horizontal="center" wrapText="1"/>
      <protection/>
    </xf>
    <xf numFmtId="0" fontId="4" fillId="0" borderId="11" xfId="55" applyFont="1" applyFill="1" applyBorder="1" applyAlignment="1" quotePrefix="1">
      <alignment horizontal="center" wrapText="1"/>
      <protection/>
    </xf>
    <xf numFmtId="49" fontId="4" fillId="0" borderId="12" xfId="55" applyNumberFormat="1" applyFont="1" applyFill="1" applyBorder="1" applyAlignment="1">
      <alignment wrapText="1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0" xfId="56" applyFont="1" applyFill="1" applyBorder="1" applyAlignment="1" quotePrefix="1">
      <alignment horizontal="center" wrapText="1"/>
      <protection/>
    </xf>
    <xf numFmtId="49" fontId="4" fillId="0" borderId="45" xfId="50" applyNumberFormat="1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center" wrapText="1"/>
      <protection/>
    </xf>
    <xf numFmtId="0" fontId="4" fillId="0" borderId="11" xfId="56" applyFont="1" applyFill="1" applyBorder="1" applyAlignment="1">
      <alignment horizontal="center" wrapText="1"/>
      <protection/>
    </xf>
    <xf numFmtId="0" fontId="4" fillId="0" borderId="49" xfId="56" applyFont="1" applyFill="1" applyBorder="1" applyAlignment="1">
      <alignment wrapText="1"/>
      <protection/>
    </xf>
    <xf numFmtId="0" fontId="4" fillId="0" borderId="49" xfId="0" applyFont="1" applyFill="1" applyBorder="1" applyAlignment="1">
      <alignment/>
    </xf>
    <xf numFmtId="49" fontId="6" fillId="0" borderId="49" xfId="49" applyNumberFormat="1" applyFont="1" applyFill="1" applyBorder="1" applyAlignment="1">
      <alignment vertical="center" wrapText="1"/>
      <protection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top" wrapText="1" readingOrder="1"/>
    </xf>
    <xf numFmtId="0" fontId="4" fillId="0" borderId="13" xfId="0" applyFont="1" applyFill="1" applyBorder="1" applyAlignment="1">
      <alignment horizontal="left" vertical="top" wrapText="1" readingOrder="1"/>
    </xf>
    <xf numFmtId="0" fontId="4" fillId="0" borderId="13" xfId="0" applyFont="1" applyFill="1" applyBorder="1" applyAlignment="1">
      <alignment horizontal="right" vertical="top" wrapText="1" readingOrder="1"/>
    </xf>
    <xf numFmtId="192" fontId="4" fillId="0" borderId="13" xfId="0" applyNumberFormat="1" applyFont="1" applyFill="1" applyBorder="1" applyAlignment="1">
      <alignment horizontal="right" vertical="top" wrapText="1" readingOrder="1"/>
    </xf>
    <xf numFmtId="197" fontId="4" fillId="0" borderId="13" xfId="0" applyNumberFormat="1" applyFont="1" applyFill="1" applyBorder="1" applyAlignment="1">
      <alignment horizontal="right" vertical="top" wrapText="1" readingOrder="1"/>
    </xf>
    <xf numFmtId="189" fontId="4" fillId="0" borderId="13" xfId="0" applyNumberFormat="1" applyFont="1" applyFill="1" applyBorder="1" applyAlignment="1">
      <alignment/>
    </xf>
    <xf numFmtId="189" fontId="3" fillId="0" borderId="13" xfId="37" applyNumberFormat="1" applyFont="1" applyFill="1" applyBorder="1" applyAlignment="1">
      <alignment/>
    </xf>
    <xf numFmtId="192" fontId="3" fillId="0" borderId="13" xfId="0" applyNumberFormat="1" applyFont="1" applyFill="1" applyBorder="1" applyAlignment="1">
      <alignment/>
    </xf>
    <xf numFmtId="192" fontId="4" fillId="0" borderId="13" xfId="0" applyNumberFormat="1" applyFont="1" applyFill="1" applyBorder="1" applyAlignment="1">
      <alignment/>
    </xf>
    <xf numFmtId="192" fontId="3" fillId="0" borderId="13" xfId="0" applyNumberFormat="1" applyFont="1" applyFill="1" applyBorder="1" applyAlignment="1">
      <alignment horizontal="right" vertical="top" wrapText="1" readingOrder="1"/>
    </xf>
    <xf numFmtId="189" fontId="3" fillId="0" borderId="13" xfId="0" applyNumberFormat="1" applyFont="1" applyFill="1" applyBorder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52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3" xfId="0" applyFont="1" applyFill="1" applyBorder="1" applyAlignment="1">
      <alignment horizontal="center"/>
    </xf>
    <xf numFmtId="190" fontId="3" fillId="0" borderId="54" xfId="37" applyNumberFormat="1" applyFont="1" applyFill="1" applyBorder="1" applyAlignment="1">
      <alignment horizontal="center"/>
    </xf>
    <xf numFmtId="190" fontId="3" fillId="0" borderId="55" xfId="37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90" fontId="3" fillId="0" borderId="28" xfId="37" applyNumberFormat="1" applyFont="1" applyFill="1" applyBorder="1" applyAlignment="1">
      <alignment horizontal="center"/>
    </xf>
    <xf numFmtId="190" fontId="3" fillId="0" borderId="14" xfId="37" applyNumberFormat="1" applyFont="1" applyFill="1" applyBorder="1" applyAlignment="1">
      <alignment horizontal="center"/>
    </xf>
    <xf numFmtId="190" fontId="3" fillId="0" borderId="17" xfId="37" applyNumberFormat="1" applyFont="1" applyFill="1" applyBorder="1" applyAlignment="1">
      <alignment horizontal="center"/>
    </xf>
    <xf numFmtId="43" fontId="3" fillId="0" borderId="28" xfId="37" applyFont="1" applyFill="1" applyBorder="1" applyAlignment="1">
      <alignment horizontal="center"/>
    </xf>
    <xf numFmtId="190" fontId="3" fillId="0" borderId="29" xfId="37" applyNumberFormat="1" applyFont="1" applyFill="1" applyBorder="1" applyAlignment="1">
      <alignment horizontal="center"/>
    </xf>
    <xf numFmtId="190" fontId="3" fillId="0" borderId="45" xfId="37" applyNumberFormat="1" applyFont="1" applyFill="1" applyBorder="1" applyAlignment="1">
      <alignment horizontal="center"/>
    </xf>
    <xf numFmtId="190" fontId="3" fillId="0" borderId="15" xfId="37" applyNumberFormat="1" applyFont="1" applyFill="1" applyBorder="1" applyAlignment="1">
      <alignment horizontal="center"/>
    </xf>
    <xf numFmtId="190" fontId="3" fillId="0" borderId="13" xfId="37" applyNumberFormat="1" applyFont="1" applyFill="1" applyBorder="1" applyAlignment="1">
      <alignment horizontal="center"/>
    </xf>
    <xf numFmtId="190" fontId="3" fillId="0" borderId="10" xfId="37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4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." xfId="45"/>
    <cellStyle name="ปกติ_._2" xfId="46"/>
    <cellStyle name="ปกติ_2-กุมภาพันธ์ 54" xfId="47"/>
    <cellStyle name="ปกติ_3-มีนาคม 2554" xfId="48"/>
    <cellStyle name="ปกติ_Sheet1" xfId="49"/>
    <cellStyle name="ปกติ_Sheet1_1" xfId="50"/>
    <cellStyle name="ปกติ_Sheet2" xfId="51"/>
    <cellStyle name="ปกติ_Sheet2_1" xfId="52"/>
    <cellStyle name="ปกติ_Sheet3" xfId="53"/>
    <cellStyle name="ปกติ_ประมวลผล" xfId="54"/>
    <cellStyle name="ปกติ_ประมวลผล_1" xfId="55"/>
    <cellStyle name="ปกติ_ประมวลผล_2" xfId="56"/>
    <cellStyle name="ปกติ_ประมวลผล3" xfId="57"/>
    <cellStyle name="ปกติ_ประมวลผล-เข้า" xfId="58"/>
    <cellStyle name="ปกติ_ประมวลผล-เข้า_1" xfId="59"/>
    <cellStyle name="ปกติ_ประมวลผล-ออก_1" xfId="60"/>
    <cellStyle name="ปกติ_ศภ.2" xfId="61"/>
    <cellStyle name="ปกติ_ออก.พาณิชย์" xfId="62"/>
    <cellStyle name="ป้อนค่า" xfId="63"/>
    <cellStyle name="ปานกลาง" xfId="64"/>
    <cellStyle name="Percent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4"/>
  <sheetViews>
    <sheetView zoomScalePageLayoutView="0" workbookViewId="0" topLeftCell="A148">
      <selection activeCell="C340" sqref="C340"/>
    </sheetView>
  </sheetViews>
  <sheetFormatPr defaultColWidth="9.140625" defaultRowHeight="15"/>
  <cols>
    <col min="1" max="1" width="6.7109375" style="10" customWidth="1"/>
    <col min="2" max="2" width="12.28125" style="10" customWidth="1"/>
    <col min="3" max="3" width="34.421875" style="10" bestFit="1" customWidth="1"/>
    <col min="4" max="4" width="12.28125" style="10" bestFit="1" customWidth="1"/>
    <col min="5" max="5" width="5.00390625" style="10" bestFit="1" customWidth="1"/>
    <col min="6" max="6" width="13.7109375" style="10" bestFit="1" customWidth="1"/>
    <col min="7" max="7" width="14.7109375" style="10" bestFit="1" customWidth="1"/>
    <col min="8" max="8" width="14.8515625" style="10" bestFit="1" customWidth="1"/>
    <col min="9" max="9" width="16.57421875" style="10" bestFit="1" customWidth="1"/>
    <col min="10" max="10" width="7.57421875" style="10" bestFit="1" customWidth="1"/>
    <col min="11" max="16384" width="9.00390625" style="10" customWidth="1"/>
  </cols>
  <sheetData>
    <row r="1" spans="1:10" ht="21">
      <c r="A1" s="495" t="s">
        <v>0</v>
      </c>
      <c r="B1" s="495"/>
      <c r="C1" s="495"/>
      <c r="D1" s="495"/>
      <c r="E1" s="495"/>
      <c r="F1" s="495"/>
      <c r="G1" s="495"/>
      <c r="H1" s="495"/>
      <c r="I1" s="495"/>
      <c r="J1" s="495"/>
    </row>
    <row r="2" spans="1:10" ht="21">
      <c r="A2" s="495" t="s">
        <v>1</v>
      </c>
      <c r="B2" s="495"/>
      <c r="C2" s="495"/>
      <c r="D2" s="495"/>
      <c r="E2" s="495"/>
      <c r="F2" s="495"/>
      <c r="G2" s="495"/>
      <c r="H2" s="495"/>
      <c r="I2" s="495"/>
      <c r="J2" s="495"/>
    </row>
    <row r="3" spans="1:10" ht="21">
      <c r="A3" s="26" t="s">
        <v>2</v>
      </c>
      <c r="B3" s="26" t="s">
        <v>3</v>
      </c>
      <c r="C3" s="26" t="s">
        <v>4</v>
      </c>
      <c r="D3" s="496" t="s">
        <v>5</v>
      </c>
      <c r="E3" s="497"/>
      <c r="F3" s="27" t="s">
        <v>6</v>
      </c>
      <c r="G3" s="27" t="s">
        <v>7</v>
      </c>
      <c r="H3" s="28" t="s">
        <v>8</v>
      </c>
      <c r="I3" s="27" t="s">
        <v>9</v>
      </c>
      <c r="J3" s="26" t="s">
        <v>10</v>
      </c>
    </row>
    <row r="4" spans="1:10" ht="21">
      <c r="A4" s="22">
        <v>1</v>
      </c>
      <c r="B4" s="29">
        <v>7049010</v>
      </c>
      <c r="C4" s="22" t="s">
        <v>11</v>
      </c>
      <c r="D4" s="30">
        <v>5310800</v>
      </c>
      <c r="E4" s="31" t="s">
        <v>12</v>
      </c>
      <c r="F4" s="32">
        <v>5310800</v>
      </c>
      <c r="G4" s="33">
        <v>26554000</v>
      </c>
      <c r="H4" s="34">
        <v>0</v>
      </c>
      <c r="I4" s="32">
        <v>0</v>
      </c>
      <c r="J4" s="35"/>
    </row>
    <row r="5" spans="1:10" ht="21">
      <c r="A5" s="22">
        <v>2</v>
      </c>
      <c r="B5" s="36">
        <v>4407</v>
      </c>
      <c r="C5" s="22" t="s">
        <v>13</v>
      </c>
      <c r="D5" s="37">
        <v>3457.641</v>
      </c>
      <c r="E5" s="31" t="s">
        <v>14</v>
      </c>
      <c r="F5" s="38">
        <v>3457641</v>
      </c>
      <c r="G5" s="39">
        <v>20245139</v>
      </c>
      <c r="H5" s="40">
        <v>247470.76</v>
      </c>
      <c r="I5" s="38">
        <v>1434479.0100000002</v>
      </c>
      <c r="J5" s="41"/>
    </row>
    <row r="6" spans="1:10" ht="21">
      <c r="A6" s="22">
        <v>3</v>
      </c>
      <c r="B6" s="42" t="s">
        <v>15</v>
      </c>
      <c r="C6" s="22" t="s">
        <v>16</v>
      </c>
      <c r="D6" s="43">
        <v>1522541</v>
      </c>
      <c r="E6" s="31" t="s">
        <v>17</v>
      </c>
      <c r="F6" s="39">
        <v>184188</v>
      </c>
      <c r="G6" s="39">
        <v>18538137.15</v>
      </c>
      <c r="H6" s="40">
        <v>872161.8499999999</v>
      </c>
      <c r="I6" s="38">
        <v>1358720.6800000002</v>
      </c>
      <c r="J6" s="41"/>
    </row>
    <row r="7" spans="1:10" ht="21">
      <c r="A7" s="22">
        <v>4</v>
      </c>
      <c r="B7" s="44">
        <v>7142000</v>
      </c>
      <c r="C7" s="22" t="s">
        <v>18</v>
      </c>
      <c r="D7" s="30">
        <v>1992600</v>
      </c>
      <c r="E7" s="31" t="s">
        <v>12</v>
      </c>
      <c r="F7" s="45">
        <v>1992600</v>
      </c>
      <c r="G7" s="39">
        <v>9963000</v>
      </c>
      <c r="H7" s="46">
        <v>0</v>
      </c>
      <c r="I7" s="39">
        <v>0</v>
      </c>
      <c r="J7" s="41"/>
    </row>
    <row r="8" spans="1:10" ht="21">
      <c r="A8" s="22">
        <v>5</v>
      </c>
      <c r="B8" s="44">
        <v>8030090</v>
      </c>
      <c r="C8" s="22" t="s">
        <v>19</v>
      </c>
      <c r="D8" s="30">
        <v>1428800</v>
      </c>
      <c r="E8" s="31" t="s">
        <v>12</v>
      </c>
      <c r="F8" s="45">
        <v>1428800</v>
      </c>
      <c r="G8" s="39">
        <v>7144000</v>
      </c>
      <c r="H8" s="46">
        <v>0</v>
      </c>
      <c r="I8" s="39">
        <v>0</v>
      </c>
      <c r="J8" s="41"/>
    </row>
    <row r="9" spans="1:10" ht="21">
      <c r="A9" s="22">
        <v>6</v>
      </c>
      <c r="B9" s="44">
        <v>10059090</v>
      </c>
      <c r="C9" s="22" t="s">
        <v>20</v>
      </c>
      <c r="D9" s="30">
        <v>820000</v>
      </c>
      <c r="E9" s="31" t="s">
        <v>12</v>
      </c>
      <c r="F9" s="45">
        <v>820000</v>
      </c>
      <c r="G9" s="39">
        <v>6560000</v>
      </c>
      <c r="H9" s="46">
        <v>0</v>
      </c>
      <c r="I9" s="39">
        <v>0</v>
      </c>
      <c r="J9" s="41"/>
    </row>
    <row r="10" spans="1:10" ht="21">
      <c r="A10" s="22">
        <v>7</v>
      </c>
      <c r="B10" s="47">
        <v>12022000</v>
      </c>
      <c r="C10" s="22" t="s">
        <v>21</v>
      </c>
      <c r="D10" s="30">
        <v>497300</v>
      </c>
      <c r="E10" s="31" t="s">
        <v>12</v>
      </c>
      <c r="F10" s="45">
        <v>497300</v>
      </c>
      <c r="G10" s="39">
        <v>5967600</v>
      </c>
      <c r="H10" s="46">
        <v>0</v>
      </c>
      <c r="I10" s="39">
        <v>0</v>
      </c>
      <c r="J10" s="41"/>
    </row>
    <row r="11" spans="1:10" ht="21">
      <c r="A11" s="22">
        <v>8</v>
      </c>
      <c r="B11" s="47">
        <v>90283090</v>
      </c>
      <c r="C11" s="22" t="s">
        <v>22</v>
      </c>
      <c r="D11" s="43">
        <v>7</v>
      </c>
      <c r="E11" s="31" t="s">
        <v>23</v>
      </c>
      <c r="F11" s="45">
        <v>150</v>
      </c>
      <c r="G11" s="39">
        <v>2634274</v>
      </c>
      <c r="H11" s="46">
        <v>0</v>
      </c>
      <c r="I11" s="39">
        <v>0</v>
      </c>
      <c r="J11" s="41" t="s">
        <v>24</v>
      </c>
    </row>
    <row r="12" spans="1:10" ht="21">
      <c r="A12" s="22">
        <v>9</v>
      </c>
      <c r="B12" s="47">
        <v>44013000</v>
      </c>
      <c r="C12" s="22" t="s">
        <v>25</v>
      </c>
      <c r="D12" s="30">
        <v>1365000</v>
      </c>
      <c r="E12" s="31" t="s">
        <v>12</v>
      </c>
      <c r="F12" s="45">
        <v>1365000</v>
      </c>
      <c r="G12" s="39">
        <v>1365000</v>
      </c>
      <c r="H12" s="46">
        <v>13650</v>
      </c>
      <c r="I12" s="39">
        <v>96486</v>
      </c>
      <c r="J12" s="41"/>
    </row>
    <row r="13" spans="1:10" ht="21">
      <c r="A13" s="22">
        <v>10</v>
      </c>
      <c r="B13" s="47">
        <v>91021900</v>
      </c>
      <c r="C13" s="22" t="s">
        <v>26</v>
      </c>
      <c r="D13" s="30">
        <v>279982</v>
      </c>
      <c r="E13" s="31" t="s">
        <v>27</v>
      </c>
      <c r="F13" s="48">
        <v>9015</v>
      </c>
      <c r="G13" s="45">
        <v>1344951.2499999998</v>
      </c>
      <c r="H13" s="49">
        <v>59572.729999999996</v>
      </c>
      <c r="I13" s="45">
        <v>98307.34</v>
      </c>
      <c r="J13" s="41"/>
    </row>
    <row r="14" spans="1:10" ht="21">
      <c r="A14" s="22">
        <v>11</v>
      </c>
      <c r="B14" s="50">
        <v>85269200</v>
      </c>
      <c r="C14" s="51" t="s">
        <v>28</v>
      </c>
      <c r="D14" s="52">
        <v>1</v>
      </c>
      <c r="E14" s="31" t="s">
        <v>23</v>
      </c>
      <c r="F14" s="45">
        <v>95</v>
      </c>
      <c r="G14" s="39">
        <v>1203952</v>
      </c>
      <c r="H14" s="46">
        <v>0</v>
      </c>
      <c r="I14" s="39">
        <v>0</v>
      </c>
      <c r="J14" s="41" t="s">
        <v>24</v>
      </c>
    </row>
    <row r="15" spans="1:10" ht="21">
      <c r="A15" s="22">
        <v>12</v>
      </c>
      <c r="B15" s="53">
        <v>4202</v>
      </c>
      <c r="C15" s="22" t="s">
        <v>29</v>
      </c>
      <c r="D15" s="30">
        <v>213554</v>
      </c>
      <c r="E15" s="31" t="s">
        <v>30</v>
      </c>
      <c r="F15" s="39">
        <v>16213</v>
      </c>
      <c r="G15" s="38">
        <v>1113231.68</v>
      </c>
      <c r="H15" s="49">
        <v>0</v>
      </c>
      <c r="I15" s="38">
        <v>77926.19</v>
      </c>
      <c r="J15" s="41"/>
    </row>
    <row r="16" spans="1:10" ht="21">
      <c r="A16" s="22">
        <v>13</v>
      </c>
      <c r="B16" s="53">
        <v>44123100</v>
      </c>
      <c r="C16" s="22" t="s">
        <v>31</v>
      </c>
      <c r="D16" s="37">
        <v>85.017</v>
      </c>
      <c r="E16" s="31" t="s">
        <v>14</v>
      </c>
      <c r="F16" s="45">
        <v>85017</v>
      </c>
      <c r="G16" s="39">
        <v>997323</v>
      </c>
      <c r="H16" s="46">
        <v>49866</v>
      </c>
      <c r="I16" s="39">
        <v>73302</v>
      </c>
      <c r="J16" s="41"/>
    </row>
    <row r="17" spans="1:10" ht="21">
      <c r="A17" s="22">
        <v>14</v>
      </c>
      <c r="B17" s="36">
        <v>3926</v>
      </c>
      <c r="C17" s="22" t="s">
        <v>32</v>
      </c>
      <c r="D17" s="30">
        <v>46361</v>
      </c>
      <c r="E17" s="31" t="s">
        <v>17</v>
      </c>
      <c r="F17" s="39">
        <v>35061</v>
      </c>
      <c r="G17" s="45">
        <v>908208.1000000001</v>
      </c>
      <c r="H17" s="49">
        <v>90513.81999999998</v>
      </c>
      <c r="I17" s="38">
        <v>69910.53</v>
      </c>
      <c r="J17" s="41"/>
    </row>
    <row r="18" spans="1:10" ht="21">
      <c r="A18" s="22">
        <v>15</v>
      </c>
      <c r="B18" s="47">
        <v>9083000</v>
      </c>
      <c r="C18" s="22" t="s">
        <v>33</v>
      </c>
      <c r="D18" s="30">
        <v>6000</v>
      </c>
      <c r="E18" s="31" t="s">
        <v>12</v>
      </c>
      <c r="F18" s="45">
        <v>6000</v>
      </c>
      <c r="G18" s="39">
        <v>840000</v>
      </c>
      <c r="H18" s="40">
        <v>0</v>
      </c>
      <c r="I18" s="39">
        <v>0</v>
      </c>
      <c r="J18" s="41"/>
    </row>
    <row r="19" spans="1:10" ht="21">
      <c r="A19" s="22">
        <v>16</v>
      </c>
      <c r="B19" s="36">
        <v>42033000</v>
      </c>
      <c r="C19" s="22" t="s">
        <v>34</v>
      </c>
      <c r="D19" s="30">
        <v>183590</v>
      </c>
      <c r="E19" s="31" t="s">
        <v>35</v>
      </c>
      <c r="F19" s="45">
        <v>7747</v>
      </c>
      <c r="G19" s="39">
        <v>775031.16</v>
      </c>
      <c r="H19" s="49">
        <v>0</v>
      </c>
      <c r="I19" s="38">
        <v>54252.2</v>
      </c>
      <c r="J19" s="41"/>
    </row>
    <row r="20" spans="1:10" ht="21">
      <c r="A20" s="22">
        <v>17</v>
      </c>
      <c r="B20" s="54">
        <v>85171200</v>
      </c>
      <c r="C20" s="22" t="s">
        <v>36</v>
      </c>
      <c r="D20" s="30">
        <v>1591</v>
      </c>
      <c r="E20" s="31" t="s">
        <v>37</v>
      </c>
      <c r="F20" s="38">
        <v>238</v>
      </c>
      <c r="G20" s="39">
        <v>736728</v>
      </c>
      <c r="H20" s="49">
        <v>0</v>
      </c>
      <c r="I20" s="38">
        <v>51570</v>
      </c>
      <c r="J20" s="35"/>
    </row>
    <row r="21" spans="1:10" ht="21">
      <c r="A21" s="55">
        <v>18</v>
      </c>
      <c r="B21" s="47">
        <v>90031900</v>
      </c>
      <c r="C21" s="22" t="s">
        <v>38</v>
      </c>
      <c r="D21" s="30">
        <v>8000</v>
      </c>
      <c r="E21" s="31" t="s">
        <v>17</v>
      </c>
      <c r="F21" s="45">
        <v>1200</v>
      </c>
      <c r="G21" s="39">
        <v>658199.44</v>
      </c>
      <c r="H21" s="46">
        <v>32909.97</v>
      </c>
      <c r="I21" s="39">
        <v>48377.66</v>
      </c>
      <c r="J21" s="56"/>
    </row>
    <row r="22" spans="1:10" ht="21">
      <c r="A22" s="22">
        <v>19</v>
      </c>
      <c r="B22" s="42">
        <v>7069000</v>
      </c>
      <c r="C22" s="22" t="s">
        <v>39</v>
      </c>
      <c r="D22" s="30">
        <v>125550</v>
      </c>
      <c r="E22" s="31" t="s">
        <v>12</v>
      </c>
      <c r="F22" s="45">
        <v>125550</v>
      </c>
      <c r="G22" s="39">
        <v>627750</v>
      </c>
      <c r="H22" s="57">
        <v>0</v>
      </c>
      <c r="I22" s="39">
        <v>0</v>
      </c>
      <c r="J22" s="41"/>
    </row>
    <row r="23" spans="1:10" ht="21">
      <c r="A23" s="58">
        <v>20</v>
      </c>
      <c r="B23" s="58" t="s">
        <v>40</v>
      </c>
      <c r="C23" s="59" t="s">
        <v>41</v>
      </c>
      <c r="D23" s="60">
        <v>1593924</v>
      </c>
      <c r="E23" s="31" t="s">
        <v>40</v>
      </c>
      <c r="F23" s="39">
        <v>600369</v>
      </c>
      <c r="G23" s="61">
        <v>6952802.619999995</v>
      </c>
      <c r="H23" s="57">
        <v>401475.87000000005</v>
      </c>
      <c r="I23" s="62">
        <v>439287.38999999996</v>
      </c>
      <c r="J23" s="35"/>
    </row>
    <row r="24" spans="1:10" ht="21">
      <c r="A24" s="496" t="s">
        <v>42</v>
      </c>
      <c r="B24" s="498"/>
      <c r="C24" s="499"/>
      <c r="D24" s="499"/>
      <c r="E24" s="500"/>
      <c r="F24" s="63">
        <f>SUM(F4:F23)</f>
        <v>15942984</v>
      </c>
      <c r="G24" s="63">
        <f>SUM(G4:G23)</f>
        <v>115129327.39999999</v>
      </c>
      <c r="H24" s="64">
        <f>SUM(H4:H23)</f>
        <v>1767621</v>
      </c>
      <c r="I24" s="63">
        <f>SUM(I4:I23)</f>
        <v>3802619.0000000005</v>
      </c>
      <c r="J24" s="65"/>
    </row>
    <row r="25" spans="1:10" ht="21">
      <c r="A25" s="128"/>
      <c r="B25" s="128"/>
      <c r="C25" s="128"/>
      <c r="D25" s="128"/>
      <c r="E25" s="128"/>
      <c r="F25" s="129"/>
      <c r="G25" s="129"/>
      <c r="H25" s="129"/>
      <c r="I25" s="129"/>
      <c r="J25" s="130"/>
    </row>
    <row r="26" spans="1:9" ht="21">
      <c r="A26" s="66" t="s">
        <v>43</v>
      </c>
      <c r="B26" s="66"/>
      <c r="C26" s="66"/>
      <c r="D26" s="67"/>
      <c r="E26" s="68"/>
      <c r="F26" s="12"/>
      <c r="G26" s="12"/>
      <c r="H26" s="12"/>
      <c r="I26" s="12"/>
    </row>
    <row r="28" spans="1:10" ht="21">
      <c r="A28" s="495" t="s">
        <v>0</v>
      </c>
      <c r="B28" s="495"/>
      <c r="C28" s="495"/>
      <c r="D28" s="495"/>
      <c r="E28" s="495"/>
      <c r="F28" s="495"/>
      <c r="G28" s="495"/>
      <c r="H28" s="495"/>
      <c r="I28" s="495"/>
      <c r="J28" s="495"/>
    </row>
    <row r="29" spans="1:10" ht="21">
      <c r="A29" s="495" t="s">
        <v>132</v>
      </c>
      <c r="B29" s="495"/>
      <c r="C29" s="495"/>
      <c r="D29" s="495"/>
      <c r="E29" s="495"/>
      <c r="F29" s="495"/>
      <c r="G29" s="495"/>
      <c r="H29" s="495"/>
      <c r="I29" s="495"/>
      <c r="J29" s="495"/>
    </row>
    <row r="30" spans="1:10" ht="21">
      <c r="A30" s="26" t="s">
        <v>2</v>
      </c>
      <c r="B30" s="26" t="s">
        <v>3</v>
      </c>
      <c r="C30" s="26" t="s">
        <v>4</v>
      </c>
      <c r="D30" s="496" t="s">
        <v>5</v>
      </c>
      <c r="E30" s="497"/>
      <c r="F30" s="27" t="s">
        <v>6</v>
      </c>
      <c r="G30" s="27" t="s">
        <v>7</v>
      </c>
      <c r="H30" s="28" t="s">
        <v>8</v>
      </c>
      <c r="I30" s="27" t="s">
        <v>9</v>
      </c>
      <c r="J30" s="26" t="s">
        <v>10</v>
      </c>
    </row>
    <row r="31" spans="1:10" ht="21">
      <c r="A31" s="22">
        <v>1</v>
      </c>
      <c r="B31" s="69" t="s">
        <v>15</v>
      </c>
      <c r="C31" s="22" t="s">
        <v>16</v>
      </c>
      <c r="D31" s="70">
        <v>1536686</v>
      </c>
      <c r="E31" s="31" t="s">
        <v>17</v>
      </c>
      <c r="F31" s="39">
        <v>213045</v>
      </c>
      <c r="G31" s="34">
        <v>22037151.560000002</v>
      </c>
      <c r="H31" s="33">
        <v>1085022.4899999998</v>
      </c>
      <c r="I31" s="34">
        <v>1618550.1</v>
      </c>
      <c r="J31" s="35"/>
    </row>
    <row r="32" spans="1:10" ht="21">
      <c r="A32" s="22">
        <v>2</v>
      </c>
      <c r="B32" s="71">
        <v>7049010</v>
      </c>
      <c r="C32" s="22" t="s">
        <v>11</v>
      </c>
      <c r="D32" s="70">
        <v>3413400</v>
      </c>
      <c r="E32" s="31" t="s">
        <v>12</v>
      </c>
      <c r="F32" s="45">
        <v>3413400</v>
      </c>
      <c r="G32" s="49">
        <v>17067000</v>
      </c>
      <c r="H32" s="38">
        <v>0</v>
      </c>
      <c r="I32" s="39">
        <v>0</v>
      </c>
      <c r="J32" s="41"/>
    </row>
    <row r="33" spans="1:10" ht="21">
      <c r="A33" s="22">
        <v>3</v>
      </c>
      <c r="B33" s="72">
        <v>7142000</v>
      </c>
      <c r="C33" s="22" t="s">
        <v>18</v>
      </c>
      <c r="D33" s="70">
        <v>2517200</v>
      </c>
      <c r="E33" s="31" t="s">
        <v>12</v>
      </c>
      <c r="F33" s="45">
        <v>2517200</v>
      </c>
      <c r="G33" s="49">
        <v>12586000</v>
      </c>
      <c r="H33" s="39">
        <v>0</v>
      </c>
      <c r="I33" s="39">
        <v>0</v>
      </c>
      <c r="J33" s="41"/>
    </row>
    <row r="34" spans="1:10" ht="21">
      <c r="A34" s="22">
        <v>4</v>
      </c>
      <c r="B34" s="73">
        <v>4407</v>
      </c>
      <c r="C34" s="22" t="s">
        <v>13</v>
      </c>
      <c r="D34" s="74">
        <v>1518.965</v>
      </c>
      <c r="E34" s="31" t="s">
        <v>14</v>
      </c>
      <c r="F34" s="45">
        <v>1518965</v>
      </c>
      <c r="G34" s="49">
        <v>8507726</v>
      </c>
      <c r="H34" s="46">
        <v>159188.69</v>
      </c>
      <c r="I34" s="39">
        <v>606681.3799999999</v>
      </c>
      <c r="J34" s="41"/>
    </row>
    <row r="35" spans="1:10" ht="21">
      <c r="A35" s="22">
        <v>5</v>
      </c>
      <c r="B35" s="71">
        <v>10059090</v>
      </c>
      <c r="C35" s="22" t="s">
        <v>20</v>
      </c>
      <c r="D35" s="70">
        <v>770000</v>
      </c>
      <c r="E35" s="31" t="s">
        <v>12</v>
      </c>
      <c r="F35" s="45">
        <v>770000</v>
      </c>
      <c r="G35" s="49">
        <v>6160000</v>
      </c>
      <c r="H35" s="45">
        <v>0</v>
      </c>
      <c r="I35" s="39">
        <v>0</v>
      </c>
      <c r="J35" s="41"/>
    </row>
    <row r="36" spans="1:10" ht="21">
      <c r="A36" s="22">
        <v>6</v>
      </c>
      <c r="B36" s="71">
        <v>8030090</v>
      </c>
      <c r="C36" s="22" t="s">
        <v>19</v>
      </c>
      <c r="D36" s="70">
        <v>1157100</v>
      </c>
      <c r="E36" s="31" t="s">
        <v>12</v>
      </c>
      <c r="F36" s="45">
        <v>1157100</v>
      </c>
      <c r="G36" s="49">
        <v>5785500</v>
      </c>
      <c r="H36" s="45">
        <v>0</v>
      </c>
      <c r="I36" s="39">
        <v>0</v>
      </c>
      <c r="J36" s="41"/>
    </row>
    <row r="37" spans="1:10" ht="21">
      <c r="A37" s="22">
        <v>7</v>
      </c>
      <c r="B37" s="50">
        <v>85171200</v>
      </c>
      <c r="C37" s="22" t="s">
        <v>36</v>
      </c>
      <c r="D37" s="70">
        <v>6175</v>
      </c>
      <c r="E37" s="31" t="s">
        <v>37</v>
      </c>
      <c r="F37" s="45">
        <v>925</v>
      </c>
      <c r="G37" s="49">
        <v>2330961</v>
      </c>
      <c r="H37" s="45">
        <v>0</v>
      </c>
      <c r="I37" s="39">
        <v>163165</v>
      </c>
      <c r="J37" s="41"/>
    </row>
    <row r="38" spans="1:10" ht="21">
      <c r="A38" s="22">
        <v>8</v>
      </c>
      <c r="B38" s="50">
        <v>9083000</v>
      </c>
      <c r="C38" s="22" t="s">
        <v>33</v>
      </c>
      <c r="D38" s="70">
        <v>13000</v>
      </c>
      <c r="E38" s="31" t="s">
        <v>12</v>
      </c>
      <c r="F38" s="45">
        <v>13000</v>
      </c>
      <c r="G38" s="49">
        <v>1820000</v>
      </c>
      <c r="H38" s="45">
        <v>0</v>
      </c>
      <c r="I38" s="39">
        <v>0</v>
      </c>
      <c r="J38" s="41"/>
    </row>
    <row r="39" spans="1:10" ht="21">
      <c r="A39" s="22">
        <v>9</v>
      </c>
      <c r="B39" s="50">
        <v>44123100</v>
      </c>
      <c r="C39" s="22" t="s">
        <v>31</v>
      </c>
      <c r="D39" s="75">
        <v>141.695</v>
      </c>
      <c r="E39" s="31" t="s">
        <v>14</v>
      </c>
      <c r="F39" s="45">
        <v>141695</v>
      </c>
      <c r="G39" s="49">
        <v>1616855</v>
      </c>
      <c r="H39" s="45">
        <v>80840</v>
      </c>
      <c r="I39" s="39">
        <v>118835</v>
      </c>
      <c r="J39" s="41"/>
    </row>
    <row r="40" spans="1:10" ht="21">
      <c r="A40" s="22">
        <v>10</v>
      </c>
      <c r="B40" s="50">
        <v>91021900</v>
      </c>
      <c r="C40" s="22" t="s">
        <v>26</v>
      </c>
      <c r="D40" s="70">
        <v>256799</v>
      </c>
      <c r="E40" s="31" t="s">
        <v>27</v>
      </c>
      <c r="F40" s="45">
        <v>8324</v>
      </c>
      <c r="G40" s="49">
        <v>1082927.7499999998</v>
      </c>
      <c r="H40" s="48">
        <v>54135.659999999996</v>
      </c>
      <c r="I40" s="45">
        <v>79582.53</v>
      </c>
      <c r="J40" s="41"/>
    </row>
    <row r="41" spans="1:10" ht="21">
      <c r="A41" s="22">
        <v>11</v>
      </c>
      <c r="B41" s="50">
        <v>12022000</v>
      </c>
      <c r="C41" s="22" t="s">
        <v>21</v>
      </c>
      <c r="D41" s="70">
        <v>87700</v>
      </c>
      <c r="E41" s="31" t="s">
        <v>12</v>
      </c>
      <c r="F41" s="45">
        <v>87700</v>
      </c>
      <c r="G41" s="49">
        <v>1052400</v>
      </c>
      <c r="H41" s="45">
        <v>0</v>
      </c>
      <c r="I41" s="39">
        <v>0</v>
      </c>
      <c r="J41" s="41"/>
    </row>
    <row r="42" spans="1:10" ht="21">
      <c r="A42" s="22">
        <v>12</v>
      </c>
      <c r="B42" s="76">
        <v>87041012</v>
      </c>
      <c r="C42" s="22" t="s">
        <v>133</v>
      </c>
      <c r="D42" s="75">
        <v>1</v>
      </c>
      <c r="E42" s="31" t="s">
        <v>61</v>
      </c>
      <c r="F42" s="45">
        <v>11540</v>
      </c>
      <c r="G42" s="49">
        <v>1033280</v>
      </c>
      <c r="H42" s="39">
        <v>0</v>
      </c>
      <c r="I42" s="38">
        <v>0</v>
      </c>
      <c r="J42" s="41" t="s">
        <v>24</v>
      </c>
    </row>
    <row r="43" spans="1:10" ht="21">
      <c r="A43" s="22">
        <v>13</v>
      </c>
      <c r="B43" s="76">
        <v>44013000</v>
      </c>
      <c r="C43" s="22" t="s">
        <v>25</v>
      </c>
      <c r="D43" s="70">
        <v>1030000</v>
      </c>
      <c r="E43" s="31" t="s">
        <v>12</v>
      </c>
      <c r="F43" s="45">
        <v>1030000</v>
      </c>
      <c r="G43" s="49">
        <v>1030000</v>
      </c>
      <c r="H43" s="45">
        <v>10300</v>
      </c>
      <c r="I43" s="39">
        <v>72801</v>
      </c>
      <c r="J43" s="41"/>
    </row>
    <row r="44" spans="1:10" ht="21">
      <c r="A44" s="22">
        <v>14</v>
      </c>
      <c r="B44" s="73">
        <v>12021090</v>
      </c>
      <c r="C44" s="22" t="s">
        <v>134</v>
      </c>
      <c r="D44" s="70">
        <v>130300</v>
      </c>
      <c r="E44" s="31" t="s">
        <v>12</v>
      </c>
      <c r="F44" s="45">
        <v>130300</v>
      </c>
      <c r="G44" s="49">
        <v>912100</v>
      </c>
      <c r="H44" s="39">
        <v>0</v>
      </c>
      <c r="I44" s="45">
        <v>0</v>
      </c>
      <c r="J44" s="41"/>
    </row>
    <row r="45" spans="1:10" ht="21">
      <c r="A45" s="22">
        <v>15</v>
      </c>
      <c r="B45" s="73">
        <v>4202</v>
      </c>
      <c r="C45" s="22" t="s">
        <v>29</v>
      </c>
      <c r="D45" s="70">
        <v>234932</v>
      </c>
      <c r="E45" s="31" t="s">
        <v>30</v>
      </c>
      <c r="F45" s="39">
        <v>11713</v>
      </c>
      <c r="G45" s="46">
        <v>812074.4999999999</v>
      </c>
      <c r="H45" s="39">
        <v>206.03</v>
      </c>
      <c r="I45" s="49">
        <v>56859.69000000001</v>
      </c>
      <c r="J45" s="41"/>
    </row>
    <row r="46" spans="1:10" ht="21">
      <c r="A46" s="22">
        <v>16</v>
      </c>
      <c r="B46" s="50">
        <v>7069000</v>
      </c>
      <c r="C46" s="22" t="s">
        <v>39</v>
      </c>
      <c r="D46" s="70">
        <v>159900</v>
      </c>
      <c r="E46" s="31" t="s">
        <v>12</v>
      </c>
      <c r="F46" s="45">
        <v>159900</v>
      </c>
      <c r="G46" s="49">
        <v>799500</v>
      </c>
      <c r="H46" s="45">
        <v>0</v>
      </c>
      <c r="I46" s="39">
        <v>0</v>
      </c>
      <c r="J46" s="41"/>
    </row>
    <row r="47" spans="1:10" ht="21">
      <c r="A47" s="22">
        <v>17</v>
      </c>
      <c r="B47" s="77">
        <v>12119099</v>
      </c>
      <c r="C47" s="22" t="s">
        <v>135</v>
      </c>
      <c r="D47" s="70">
        <v>161026</v>
      </c>
      <c r="E47" s="31" t="s">
        <v>12</v>
      </c>
      <c r="F47" s="45">
        <v>161026</v>
      </c>
      <c r="G47" s="49">
        <v>686466</v>
      </c>
      <c r="H47" s="38">
        <v>10649</v>
      </c>
      <c r="I47" s="39">
        <v>0</v>
      </c>
      <c r="J47" s="35"/>
    </row>
    <row r="48" spans="1:10" ht="21">
      <c r="A48" s="55">
        <v>18</v>
      </c>
      <c r="B48" s="50">
        <v>9011110</v>
      </c>
      <c r="C48" s="22" t="s">
        <v>136</v>
      </c>
      <c r="D48" s="70">
        <v>15000</v>
      </c>
      <c r="E48" s="31" t="s">
        <v>12</v>
      </c>
      <c r="F48" s="45">
        <v>15000</v>
      </c>
      <c r="G48" s="49">
        <v>599969</v>
      </c>
      <c r="H48" s="45">
        <v>29998</v>
      </c>
      <c r="I48" s="39">
        <v>0</v>
      </c>
      <c r="J48" s="56"/>
    </row>
    <row r="49" spans="1:10" ht="21">
      <c r="A49" s="22">
        <v>19</v>
      </c>
      <c r="B49" s="79">
        <v>3926</v>
      </c>
      <c r="C49" s="22" t="s">
        <v>32</v>
      </c>
      <c r="D49" s="70">
        <v>29035</v>
      </c>
      <c r="E49" s="31" t="s">
        <v>17</v>
      </c>
      <c r="F49" s="39">
        <v>21275</v>
      </c>
      <c r="G49" s="46">
        <v>515458.14</v>
      </c>
      <c r="H49" s="39">
        <v>51116.94</v>
      </c>
      <c r="I49" s="57">
        <v>39659.899999999994</v>
      </c>
      <c r="J49" s="41"/>
    </row>
    <row r="50" spans="1:10" ht="21">
      <c r="A50" s="58">
        <v>20</v>
      </c>
      <c r="B50" s="80" t="s">
        <v>40</v>
      </c>
      <c r="C50" s="59" t="s">
        <v>41</v>
      </c>
      <c r="D50" s="23">
        <v>2508390</v>
      </c>
      <c r="E50" s="31" t="s">
        <v>40</v>
      </c>
      <c r="F50" s="39">
        <v>945797</v>
      </c>
      <c r="G50" s="49">
        <v>8077180.120000001</v>
      </c>
      <c r="H50" s="61">
        <v>485944.18999999994</v>
      </c>
      <c r="I50" s="57">
        <v>534977.3999999999</v>
      </c>
      <c r="J50" s="35"/>
    </row>
    <row r="51" spans="1:10" ht="21">
      <c r="A51" s="496" t="s">
        <v>42</v>
      </c>
      <c r="B51" s="498"/>
      <c r="C51" s="499"/>
      <c r="D51" s="499"/>
      <c r="E51" s="500"/>
      <c r="F51" s="63">
        <f>SUM(F31:F50)</f>
        <v>12327905</v>
      </c>
      <c r="G51" s="64">
        <f>SUM(G31:G50)</f>
        <v>94512549.07000001</v>
      </c>
      <c r="H51" s="64">
        <f>SUM(H31:H50)</f>
        <v>1967400.9999999995</v>
      </c>
      <c r="I51" s="63">
        <f>SUM(I31:I50)</f>
        <v>3291111.9999999995</v>
      </c>
      <c r="J51" s="65"/>
    </row>
    <row r="52" spans="3:9" ht="21">
      <c r="C52" s="9"/>
      <c r="D52" s="12"/>
      <c r="F52" s="12"/>
      <c r="G52" s="100"/>
      <c r="H52" s="12"/>
      <c r="I52" s="12"/>
    </row>
    <row r="53" spans="1:9" ht="21">
      <c r="A53" s="66" t="s">
        <v>43</v>
      </c>
      <c r="B53" s="66"/>
      <c r="C53" s="66"/>
      <c r="D53" s="67"/>
      <c r="E53" s="68"/>
      <c r="F53" s="12"/>
      <c r="G53" s="12"/>
      <c r="H53" s="12"/>
      <c r="I53" s="12"/>
    </row>
    <row r="54" spans="3:9" ht="21">
      <c r="C54" s="9"/>
      <c r="D54" s="12"/>
      <c r="F54" s="12"/>
      <c r="G54" s="12"/>
      <c r="H54" s="12"/>
      <c r="I54" s="12"/>
    </row>
    <row r="55" spans="1:10" ht="21">
      <c r="A55" s="495" t="s">
        <v>0</v>
      </c>
      <c r="B55" s="495"/>
      <c r="C55" s="495"/>
      <c r="D55" s="495"/>
      <c r="E55" s="495"/>
      <c r="F55" s="495"/>
      <c r="G55" s="495"/>
      <c r="H55" s="495"/>
      <c r="I55" s="495"/>
      <c r="J55" s="495"/>
    </row>
    <row r="56" spans="1:10" ht="21">
      <c r="A56" s="495" t="s">
        <v>165</v>
      </c>
      <c r="B56" s="495"/>
      <c r="C56" s="495"/>
      <c r="D56" s="495"/>
      <c r="E56" s="495"/>
      <c r="F56" s="495"/>
      <c r="G56" s="495"/>
      <c r="H56" s="495"/>
      <c r="I56" s="495"/>
      <c r="J56" s="495"/>
    </row>
    <row r="57" spans="1:10" ht="21">
      <c r="A57" s="26" t="s">
        <v>2</v>
      </c>
      <c r="B57" s="26" t="s">
        <v>3</v>
      </c>
      <c r="C57" s="26" t="s">
        <v>4</v>
      </c>
      <c r="D57" s="496" t="s">
        <v>5</v>
      </c>
      <c r="E57" s="497"/>
      <c r="F57" s="27" t="s">
        <v>6</v>
      </c>
      <c r="G57" s="27" t="s">
        <v>7</v>
      </c>
      <c r="H57" s="28" t="s">
        <v>8</v>
      </c>
      <c r="I57" s="27" t="s">
        <v>9</v>
      </c>
      <c r="J57" s="26" t="s">
        <v>10</v>
      </c>
    </row>
    <row r="58" spans="1:10" ht="21">
      <c r="A58" s="22">
        <v>1</v>
      </c>
      <c r="B58" s="81">
        <v>4407</v>
      </c>
      <c r="C58" s="22" t="s">
        <v>13</v>
      </c>
      <c r="D58" s="82">
        <v>3833.296</v>
      </c>
      <c r="E58" s="83" t="s">
        <v>14</v>
      </c>
      <c r="F58" s="39">
        <v>3833296</v>
      </c>
      <c r="G58" s="34">
        <v>21341593</v>
      </c>
      <c r="H58" s="33">
        <v>264272.11999999994</v>
      </c>
      <c r="I58" s="34">
        <v>1512410.4900000005</v>
      </c>
      <c r="J58" s="35"/>
    </row>
    <row r="59" spans="1:10" ht="21">
      <c r="A59" s="22">
        <v>2</v>
      </c>
      <c r="B59" s="71" t="s">
        <v>15</v>
      </c>
      <c r="C59" s="22" t="s">
        <v>16</v>
      </c>
      <c r="D59" s="84">
        <v>1292378</v>
      </c>
      <c r="E59" s="83" t="s">
        <v>17</v>
      </c>
      <c r="F59" s="39">
        <v>160032</v>
      </c>
      <c r="G59" s="46">
        <v>15386464.819999997</v>
      </c>
      <c r="H59" s="49">
        <v>701186.5200000001</v>
      </c>
      <c r="I59" s="38">
        <v>1126132.4400000002</v>
      </c>
      <c r="J59" s="41"/>
    </row>
    <row r="60" spans="1:10" ht="21">
      <c r="A60" s="22">
        <v>3</v>
      </c>
      <c r="B60" s="72">
        <v>84717099</v>
      </c>
      <c r="C60" s="22" t="s">
        <v>166</v>
      </c>
      <c r="D60" s="85">
        <v>113</v>
      </c>
      <c r="E60" s="83" t="s">
        <v>23</v>
      </c>
      <c r="F60" s="61">
        <v>2426</v>
      </c>
      <c r="G60" s="49">
        <v>14463855</v>
      </c>
      <c r="H60" s="45">
        <v>0</v>
      </c>
      <c r="I60" s="49">
        <v>0</v>
      </c>
      <c r="J60" s="41" t="s">
        <v>24</v>
      </c>
    </row>
    <row r="61" spans="1:10" ht="21">
      <c r="A61" s="22">
        <v>4</v>
      </c>
      <c r="B61" s="73">
        <v>92099900</v>
      </c>
      <c r="C61" s="22" t="s">
        <v>167</v>
      </c>
      <c r="D61" s="85">
        <v>155</v>
      </c>
      <c r="E61" s="83" t="s">
        <v>23</v>
      </c>
      <c r="F61" s="61">
        <v>9615</v>
      </c>
      <c r="G61" s="49">
        <v>11433888</v>
      </c>
      <c r="H61" s="45">
        <v>0</v>
      </c>
      <c r="I61" s="49">
        <v>0</v>
      </c>
      <c r="J61" s="41" t="s">
        <v>24</v>
      </c>
    </row>
    <row r="62" spans="1:10" ht="21">
      <c r="A62" s="22">
        <v>5</v>
      </c>
      <c r="B62" s="71">
        <v>10059090</v>
      </c>
      <c r="C62" s="22" t="s">
        <v>20</v>
      </c>
      <c r="D62" s="84">
        <v>1060000</v>
      </c>
      <c r="E62" s="83" t="s">
        <v>12</v>
      </c>
      <c r="F62" s="61">
        <v>1060000</v>
      </c>
      <c r="G62" s="49">
        <v>8480000</v>
      </c>
      <c r="H62" s="45">
        <v>0</v>
      </c>
      <c r="I62" s="49">
        <v>0</v>
      </c>
      <c r="J62" s="41"/>
    </row>
    <row r="63" spans="1:10" ht="21">
      <c r="A63" s="22">
        <v>6</v>
      </c>
      <c r="B63" s="71">
        <v>7049010</v>
      </c>
      <c r="C63" s="22" t="s">
        <v>11</v>
      </c>
      <c r="D63" s="84">
        <v>1404300</v>
      </c>
      <c r="E63" s="83" t="s">
        <v>12</v>
      </c>
      <c r="F63" s="61">
        <v>1404300</v>
      </c>
      <c r="G63" s="49">
        <v>7021500</v>
      </c>
      <c r="H63" s="45">
        <v>0</v>
      </c>
      <c r="I63" s="49">
        <v>0</v>
      </c>
      <c r="J63" s="41"/>
    </row>
    <row r="64" spans="1:10" ht="21">
      <c r="A64" s="22">
        <v>7</v>
      </c>
      <c r="B64" s="50">
        <v>7142000</v>
      </c>
      <c r="C64" s="22" t="s">
        <v>18</v>
      </c>
      <c r="D64" s="84">
        <v>1300750</v>
      </c>
      <c r="E64" s="83" t="s">
        <v>12</v>
      </c>
      <c r="F64" s="61">
        <v>1300750</v>
      </c>
      <c r="G64" s="49">
        <v>6503750</v>
      </c>
      <c r="H64" s="45">
        <v>0</v>
      </c>
      <c r="I64" s="49">
        <v>0</v>
      </c>
      <c r="J64" s="41"/>
    </row>
    <row r="65" spans="1:10" ht="21">
      <c r="A65" s="22">
        <v>8</v>
      </c>
      <c r="B65" s="50">
        <v>12022000</v>
      </c>
      <c r="C65" s="22" t="s">
        <v>21</v>
      </c>
      <c r="D65" s="84">
        <v>449500</v>
      </c>
      <c r="E65" s="83" t="s">
        <v>12</v>
      </c>
      <c r="F65" s="61">
        <v>449500</v>
      </c>
      <c r="G65" s="49">
        <v>5394000</v>
      </c>
      <c r="H65" s="45">
        <v>0</v>
      </c>
      <c r="I65" s="49">
        <v>0</v>
      </c>
      <c r="J65" s="41"/>
    </row>
    <row r="66" spans="1:10" ht="21">
      <c r="A66" s="22">
        <v>9</v>
      </c>
      <c r="B66" s="50">
        <v>87059090</v>
      </c>
      <c r="C66" s="22" t="s">
        <v>168</v>
      </c>
      <c r="D66" s="85">
        <v>2</v>
      </c>
      <c r="E66" s="83" t="s">
        <v>61</v>
      </c>
      <c r="F66" s="61">
        <v>18100</v>
      </c>
      <c r="G66" s="49">
        <v>4997000</v>
      </c>
      <c r="H66" s="45">
        <v>0</v>
      </c>
      <c r="I66" s="49">
        <v>0</v>
      </c>
      <c r="J66" s="41" t="s">
        <v>24</v>
      </c>
    </row>
    <row r="67" spans="1:10" ht="21">
      <c r="A67" s="22">
        <v>10</v>
      </c>
      <c r="B67" s="50">
        <v>85393190</v>
      </c>
      <c r="C67" s="22" t="s">
        <v>169</v>
      </c>
      <c r="D67" s="85">
        <v>112</v>
      </c>
      <c r="E67" s="83" t="s">
        <v>23</v>
      </c>
      <c r="F67" s="61">
        <v>4246</v>
      </c>
      <c r="G67" s="49">
        <v>4512194</v>
      </c>
      <c r="H67" s="45">
        <v>0</v>
      </c>
      <c r="I67" s="49">
        <v>0</v>
      </c>
      <c r="J67" s="41"/>
    </row>
    <row r="68" spans="1:10" ht="21">
      <c r="A68" s="22">
        <v>11</v>
      </c>
      <c r="B68" s="50">
        <v>8030090</v>
      </c>
      <c r="C68" s="22" t="s">
        <v>19</v>
      </c>
      <c r="D68" s="84">
        <v>857500</v>
      </c>
      <c r="E68" s="83" t="s">
        <v>12</v>
      </c>
      <c r="F68" s="61">
        <v>857500</v>
      </c>
      <c r="G68" s="49">
        <v>4287500</v>
      </c>
      <c r="H68" s="45">
        <v>0</v>
      </c>
      <c r="I68" s="49">
        <v>0</v>
      </c>
      <c r="J68" s="41"/>
    </row>
    <row r="69" spans="1:10" ht="21">
      <c r="A69" s="22">
        <v>12</v>
      </c>
      <c r="B69" s="76">
        <v>95049099</v>
      </c>
      <c r="C69" s="22" t="s">
        <v>170</v>
      </c>
      <c r="D69" s="84">
        <v>9724</v>
      </c>
      <c r="E69" s="83" t="s">
        <v>17</v>
      </c>
      <c r="F69" s="61">
        <v>10469</v>
      </c>
      <c r="G69" s="49">
        <v>3879561</v>
      </c>
      <c r="H69" s="45">
        <v>0</v>
      </c>
      <c r="I69" s="49">
        <v>0</v>
      </c>
      <c r="J69" s="41" t="s">
        <v>24</v>
      </c>
    </row>
    <row r="70" spans="1:10" ht="21">
      <c r="A70" s="22">
        <v>13</v>
      </c>
      <c r="B70" s="76">
        <v>86069100</v>
      </c>
      <c r="C70" s="22" t="s">
        <v>171</v>
      </c>
      <c r="D70" s="85">
        <v>2</v>
      </c>
      <c r="E70" s="83" t="s">
        <v>61</v>
      </c>
      <c r="F70" s="61">
        <v>13900</v>
      </c>
      <c r="G70" s="49">
        <v>3330000</v>
      </c>
      <c r="H70" s="45">
        <v>0</v>
      </c>
      <c r="I70" s="49">
        <v>0</v>
      </c>
      <c r="J70" s="41" t="s">
        <v>24</v>
      </c>
    </row>
    <row r="71" spans="1:10" ht="21">
      <c r="A71" s="22">
        <v>14</v>
      </c>
      <c r="B71" s="73">
        <v>12119099</v>
      </c>
      <c r="C71" s="22" t="s">
        <v>172</v>
      </c>
      <c r="D71" s="84">
        <v>253079</v>
      </c>
      <c r="E71" s="83" t="s">
        <v>12</v>
      </c>
      <c r="F71" s="61">
        <v>253079</v>
      </c>
      <c r="G71" s="49">
        <v>1426654</v>
      </c>
      <c r="H71" s="45">
        <v>38087</v>
      </c>
      <c r="I71" s="49">
        <v>0</v>
      </c>
      <c r="J71" s="41"/>
    </row>
    <row r="72" spans="1:10" ht="21">
      <c r="A72" s="22">
        <v>15</v>
      </c>
      <c r="B72" s="73">
        <v>95030050</v>
      </c>
      <c r="C72" s="22" t="s">
        <v>173</v>
      </c>
      <c r="D72" s="84">
        <v>3120</v>
      </c>
      <c r="E72" s="83" t="s">
        <v>17</v>
      </c>
      <c r="F72" s="61">
        <v>4300</v>
      </c>
      <c r="G72" s="49">
        <v>1312020</v>
      </c>
      <c r="H72" s="39">
        <v>0</v>
      </c>
      <c r="I72" s="46">
        <v>0</v>
      </c>
      <c r="J72" s="41" t="s">
        <v>24</v>
      </c>
    </row>
    <row r="73" spans="1:10" ht="21">
      <c r="A73" s="22">
        <v>16</v>
      </c>
      <c r="B73" s="50">
        <v>44123100</v>
      </c>
      <c r="C73" s="22" t="s">
        <v>31</v>
      </c>
      <c r="D73" s="86">
        <v>112.023</v>
      </c>
      <c r="E73" s="87" t="s">
        <v>14</v>
      </c>
      <c r="F73" s="61">
        <v>112023</v>
      </c>
      <c r="G73" s="49">
        <v>1281685</v>
      </c>
      <c r="H73" s="45">
        <v>0</v>
      </c>
      <c r="I73" s="49">
        <v>89717</v>
      </c>
      <c r="J73" s="41"/>
    </row>
    <row r="74" spans="1:10" ht="21">
      <c r="A74" s="22">
        <v>17</v>
      </c>
      <c r="B74" s="77">
        <v>91021900</v>
      </c>
      <c r="C74" s="88" t="s">
        <v>26</v>
      </c>
      <c r="D74" s="84">
        <v>273090</v>
      </c>
      <c r="E74" s="31" t="s">
        <v>27</v>
      </c>
      <c r="F74" s="89">
        <v>9167</v>
      </c>
      <c r="G74" s="61">
        <v>1184133.0899999996</v>
      </c>
      <c r="H74" s="49">
        <v>57312.47</v>
      </c>
      <c r="I74" s="45">
        <v>86893.04999999999</v>
      </c>
      <c r="J74" s="35"/>
    </row>
    <row r="75" spans="1:10" ht="21">
      <c r="A75" s="55">
        <v>18</v>
      </c>
      <c r="B75" s="50">
        <v>44013000</v>
      </c>
      <c r="C75" s="22" t="s">
        <v>25</v>
      </c>
      <c r="D75" s="70">
        <v>838000</v>
      </c>
      <c r="E75" s="83" t="s">
        <v>12</v>
      </c>
      <c r="F75" s="61">
        <v>838000</v>
      </c>
      <c r="G75" s="49">
        <v>838000</v>
      </c>
      <c r="H75" s="45">
        <v>8380</v>
      </c>
      <c r="I75" s="49">
        <v>59231</v>
      </c>
      <c r="J75" s="56"/>
    </row>
    <row r="76" spans="1:10" ht="21">
      <c r="A76" s="22">
        <v>19</v>
      </c>
      <c r="B76" s="79">
        <v>4202</v>
      </c>
      <c r="C76" s="22" t="s">
        <v>29</v>
      </c>
      <c r="D76" s="70">
        <v>117042</v>
      </c>
      <c r="E76" s="83" t="s">
        <v>30</v>
      </c>
      <c r="F76" s="39">
        <v>11575</v>
      </c>
      <c r="G76" s="49">
        <v>833532.49</v>
      </c>
      <c r="H76" s="46">
        <v>0</v>
      </c>
      <c r="I76" s="39">
        <v>58347.33000000002</v>
      </c>
      <c r="J76" s="41"/>
    </row>
    <row r="77" spans="1:10" ht="21">
      <c r="A77" s="58">
        <v>20</v>
      </c>
      <c r="B77" s="80" t="s">
        <v>40</v>
      </c>
      <c r="C77" s="59" t="s">
        <v>41</v>
      </c>
      <c r="D77" s="23">
        <v>1583489</v>
      </c>
      <c r="E77" s="31" t="s">
        <v>40</v>
      </c>
      <c r="F77" s="39">
        <v>779385</v>
      </c>
      <c r="G77" s="39">
        <v>9999213.38</v>
      </c>
      <c r="H77" s="39">
        <v>366256.8900000001</v>
      </c>
      <c r="I77" s="39">
        <v>465997.68999999977</v>
      </c>
      <c r="J77" s="35"/>
    </row>
    <row r="78" spans="1:10" ht="21">
      <c r="A78" s="496" t="s">
        <v>42</v>
      </c>
      <c r="B78" s="498"/>
      <c r="C78" s="499"/>
      <c r="D78" s="499"/>
      <c r="E78" s="500"/>
      <c r="F78" s="63">
        <f>SUM(F58:F77)</f>
        <v>11131663</v>
      </c>
      <c r="G78" s="63">
        <f>SUM(G58:G77)</f>
        <v>127906543.77999999</v>
      </c>
      <c r="H78" s="63">
        <f>SUM(H58:H77)</f>
        <v>1435495.0000000002</v>
      </c>
      <c r="I78" s="63">
        <f>SUM(I58:I77)</f>
        <v>3398729.0000000005</v>
      </c>
      <c r="J78" s="65"/>
    </row>
    <row r="79" spans="3:9" ht="21">
      <c r="C79" s="9"/>
      <c r="D79" s="12"/>
      <c r="F79" s="12"/>
      <c r="G79" s="100"/>
      <c r="H79" s="12"/>
      <c r="I79" s="12"/>
    </row>
    <row r="80" spans="1:9" ht="21">
      <c r="A80" s="66" t="s">
        <v>43</v>
      </c>
      <c r="B80" s="66"/>
      <c r="C80" s="66"/>
      <c r="D80" s="67"/>
      <c r="E80" s="68"/>
      <c r="F80" s="12"/>
      <c r="G80" s="12"/>
      <c r="H80" s="12"/>
      <c r="I80" s="12"/>
    </row>
    <row r="82" spans="1:10" ht="21">
      <c r="A82" s="495" t="s">
        <v>0</v>
      </c>
      <c r="B82" s="495"/>
      <c r="C82" s="495"/>
      <c r="D82" s="495"/>
      <c r="E82" s="495"/>
      <c r="F82" s="495"/>
      <c r="G82" s="495"/>
      <c r="H82" s="495"/>
      <c r="I82" s="495"/>
      <c r="J82" s="495"/>
    </row>
    <row r="83" spans="1:10" ht="21">
      <c r="A83" s="495" t="s">
        <v>214</v>
      </c>
      <c r="B83" s="495"/>
      <c r="C83" s="495"/>
      <c r="D83" s="495"/>
      <c r="E83" s="495"/>
      <c r="F83" s="495"/>
      <c r="G83" s="495"/>
      <c r="H83" s="495"/>
      <c r="I83" s="495"/>
      <c r="J83" s="495"/>
    </row>
    <row r="84" spans="1:10" ht="21">
      <c r="A84" s="26" t="s">
        <v>2</v>
      </c>
      <c r="B84" s="78" t="s">
        <v>3</v>
      </c>
      <c r="C84" s="26" t="s">
        <v>4</v>
      </c>
      <c r="D84" s="496" t="s">
        <v>5</v>
      </c>
      <c r="E84" s="497"/>
      <c r="F84" s="27" t="s">
        <v>6</v>
      </c>
      <c r="G84" s="28" t="s">
        <v>7</v>
      </c>
      <c r="H84" s="28" t="s">
        <v>8</v>
      </c>
      <c r="I84" s="27" t="s">
        <v>9</v>
      </c>
      <c r="J84" s="26" t="s">
        <v>10</v>
      </c>
    </row>
    <row r="85" spans="1:10" ht="21">
      <c r="A85" s="22">
        <v>1</v>
      </c>
      <c r="B85" s="69" t="s">
        <v>15</v>
      </c>
      <c r="C85" s="22" t="s">
        <v>16</v>
      </c>
      <c r="D85" s="30">
        <v>2092378</v>
      </c>
      <c r="E85" s="31" t="s">
        <v>17</v>
      </c>
      <c r="F85" s="39">
        <v>243340</v>
      </c>
      <c r="G85" s="34">
        <v>24266227.610000003</v>
      </c>
      <c r="H85" s="33">
        <v>1146459.6400000001</v>
      </c>
      <c r="I85" s="34">
        <v>1778885.8000000003</v>
      </c>
      <c r="J85" s="35"/>
    </row>
    <row r="86" spans="1:10" ht="21">
      <c r="A86" s="22">
        <v>2</v>
      </c>
      <c r="B86" s="73">
        <v>8109090</v>
      </c>
      <c r="C86" s="22" t="s">
        <v>215</v>
      </c>
      <c r="D86" s="30">
        <v>1821600</v>
      </c>
      <c r="E86" s="31" t="s">
        <v>12</v>
      </c>
      <c r="F86" s="90">
        <v>1821600</v>
      </c>
      <c r="G86" s="49">
        <v>9108000</v>
      </c>
      <c r="H86" s="38">
        <v>0</v>
      </c>
      <c r="I86" s="39">
        <v>0</v>
      </c>
      <c r="J86" s="41"/>
    </row>
    <row r="87" spans="1:10" ht="21">
      <c r="A87" s="22">
        <v>3</v>
      </c>
      <c r="B87" s="79">
        <v>4407</v>
      </c>
      <c r="C87" s="22" t="s">
        <v>13</v>
      </c>
      <c r="D87" s="37">
        <v>1384.951</v>
      </c>
      <c r="E87" s="31" t="s">
        <v>14</v>
      </c>
      <c r="F87" s="39">
        <v>1384951</v>
      </c>
      <c r="G87" s="49">
        <v>8980505</v>
      </c>
      <c r="H87" s="40">
        <v>103048.96</v>
      </c>
      <c r="I87" s="38">
        <v>635845.6700000002</v>
      </c>
      <c r="J87" s="41"/>
    </row>
    <row r="88" spans="1:10" ht="21">
      <c r="A88" s="22">
        <v>4</v>
      </c>
      <c r="B88" s="71">
        <v>85171200</v>
      </c>
      <c r="C88" s="22" t="s">
        <v>36</v>
      </c>
      <c r="D88" s="43">
        <v>11613</v>
      </c>
      <c r="E88" s="31" t="s">
        <v>37</v>
      </c>
      <c r="F88" s="45">
        <v>1741</v>
      </c>
      <c r="G88" s="49">
        <v>4817665</v>
      </c>
      <c r="H88" s="45">
        <v>0</v>
      </c>
      <c r="I88" s="39">
        <v>337234</v>
      </c>
      <c r="J88" s="41"/>
    </row>
    <row r="89" spans="1:10" ht="21">
      <c r="A89" s="22">
        <v>5</v>
      </c>
      <c r="B89" s="71">
        <v>8030090</v>
      </c>
      <c r="C89" s="22" t="s">
        <v>19</v>
      </c>
      <c r="D89" s="43">
        <v>879600</v>
      </c>
      <c r="E89" s="31" t="s">
        <v>12</v>
      </c>
      <c r="F89" s="45">
        <v>879600</v>
      </c>
      <c r="G89" s="49">
        <v>4398000</v>
      </c>
      <c r="H89" s="45">
        <v>0</v>
      </c>
      <c r="I89" s="39">
        <v>0</v>
      </c>
      <c r="J89" s="41"/>
    </row>
    <row r="90" spans="1:10" ht="21">
      <c r="A90" s="22">
        <v>6</v>
      </c>
      <c r="B90" s="71">
        <v>7049010</v>
      </c>
      <c r="C90" s="22" t="s">
        <v>11</v>
      </c>
      <c r="D90" s="43">
        <v>614500</v>
      </c>
      <c r="E90" s="31" t="s">
        <v>12</v>
      </c>
      <c r="F90" s="45">
        <v>614500</v>
      </c>
      <c r="G90" s="49">
        <v>3072500</v>
      </c>
      <c r="H90" s="45">
        <v>0</v>
      </c>
      <c r="I90" s="39">
        <v>0</v>
      </c>
      <c r="J90" s="41"/>
    </row>
    <row r="91" spans="1:10" ht="21">
      <c r="A91" s="22">
        <v>7</v>
      </c>
      <c r="B91" s="50">
        <v>44123100</v>
      </c>
      <c r="C91" s="22" t="s">
        <v>31</v>
      </c>
      <c r="D91" s="75">
        <v>191.078</v>
      </c>
      <c r="E91" s="31" t="s">
        <v>14</v>
      </c>
      <c r="F91" s="45">
        <v>191078</v>
      </c>
      <c r="G91" s="49">
        <v>2587773</v>
      </c>
      <c r="H91" s="45">
        <v>32634</v>
      </c>
      <c r="I91" s="39">
        <v>183428</v>
      </c>
      <c r="J91" s="41"/>
    </row>
    <row r="92" spans="1:10" ht="21">
      <c r="A92" s="22">
        <v>8</v>
      </c>
      <c r="B92" s="79">
        <v>4202</v>
      </c>
      <c r="C92" s="22" t="s">
        <v>29</v>
      </c>
      <c r="D92" s="43">
        <v>288092</v>
      </c>
      <c r="E92" s="31" t="s">
        <v>30</v>
      </c>
      <c r="F92" s="39">
        <v>27292</v>
      </c>
      <c r="G92" s="91">
        <v>2138877.400000001</v>
      </c>
      <c r="H92" s="45">
        <v>7452.16</v>
      </c>
      <c r="I92" s="49">
        <v>150243.05999999997</v>
      </c>
      <c r="J92" s="41"/>
    </row>
    <row r="93" spans="1:10" ht="21">
      <c r="A93" s="22">
        <v>9</v>
      </c>
      <c r="B93" s="79">
        <v>9102</v>
      </c>
      <c r="C93" s="22" t="s">
        <v>26</v>
      </c>
      <c r="D93" s="43">
        <v>486999</v>
      </c>
      <c r="E93" s="31" t="s">
        <v>27</v>
      </c>
      <c r="F93" s="39">
        <v>17110</v>
      </c>
      <c r="G93" s="46">
        <v>2071610.8599999996</v>
      </c>
      <c r="H93" s="39">
        <v>103567.77999999998</v>
      </c>
      <c r="I93" s="46">
        <v>152247.4</v>
      </c>
      <c r="J93" s="41"/>
    </row>
    <row r="94" spans="1:10" ht="21">
      <c r="A94" s="22">
        <v>10</v>
      </c>
      <c r="B94" s="50">
        <v>12119099</v>
      </c>
      <c r="C94" s="22" t="s">
        <v>172</v>
      </c>
      <c r="D94" s="92">
        <v>272017</v>
      </c>
      <c r="E94" s="31" t="s">
        <v>12</v>
      </c>
      <c r="F94" s="45">
        <v>272017</v>
      </c>
      <c r="G94" s="49">
        <v>1977823</v>
      </c>
      <c r="H94" s="45">
        <v>48145</v>
      </c>
      <c r="I94" s="39">
        <v>0</v>
      </c>
      <c r="J94" s="41"/>
    </row>
    <row r="95" spans="1:10" ht="21">
      <c r="A95" s="22">
        <v>11</v>
      </c>
      <c r="B95" s="50">
        <v>12022000</v>
      </c>
      <c r="C95" s="22" t="s">
        <v>21</v>
      </c>
      <c r="D95" s="30">
        <v>116600</v>
      </c>
      <c r="E95" s="31" t="s">
        <v>12</v>
      </c>
      <c r="F95" s="45">
        <v>116600</v>
      </c>
      <c r="G95" s="49">
        <v>1399200</v>
      </c>
      <c r="H95" s="45">
        <v>0</v>
      </c>
      <c r="I95" s="39">
        <v>0</v>
      </c>
      <c r="J95" s="41"/>
    </row>
    <row r="96" spans="1:10" ht="21">
      <c r="A96" s="22">
        <v>12</v>
      </c>
      <c r="B96" s="79">
        <v>1301</v>
      </c>
      <c r="C96" s="22" t="s">
        <v>216</v>
      </c>
      <c r="D96" s="30">
        <v>81608</v>
      </c>
      <c r="E96" s="31" t="s">
        <v>12</v>
      </c>
      <c r="F96" s="39">
        <v>81608</v>
      </c>
      <c r="G96" s="46">
        <v>1296517</v>
      </c>
      <c r="H96" s="39">
        <v>44641</v>
      </c>
      <c r="I96" s="46">
        <v>242</v>
      </c>
      <c r="J96" s="41"/>
    </row>
    <row r="97" spans="1:10" ht="21">
      <c r="A97" s="22">
        <v>13</v>
      </c>
      <c r="B97" s="76">
        <v>54076900</v>
      </c>
      <c r="C97" s="22" t="s">
        <v>217</v>
      </c>
      <c r="D97" s="30">
        <v>14639</v>
      </c>
      <c r="E97" s="31" t="s">
        <v>12</v>
      </c>
      <c r="F97" s="45">
        <v>14639</v>
      </c>
      <c r="G97" s="49">
        <v>1199208.96</v>
      </c>
      <c r="H97" s="39">
        <v>2629.76</v>
      </c>
      <c r="I97" s="38">
        <v>84128.70000000003</v>
      </c>
      <c r="J97" s="41"/>
    </row>
    <row r="98" spans="1:10" ht="21">
      <c r="A98" s="22">
        <v>14</v>
      </c>
      <c r="B98" s="76">
        <v>42033000</v>
      </c>
      <c r="C98" s="22" t="s">
        <v>34</v>
      </c>
      <c r="D98" s="43">
        <v>257353</v>
      </c>
      <c r="E98" s="31" t="s">
        <v>35</v>
      </c>
      <c r="F98" s="90">
        <v>11964</v>
      </c>
      <c r="G98" s="49">
        <v>1057393.45</v>
      </c>
      <c r="H98" s="45">
        <v>0</v>
      </c>
      <c r="I98" s="39">
        <v>74017.54000000001</v>
      </c>
      <c r="J98" s="41"/>
    </row>
    <row r="99" spans="1:10" ht="21">
      <c r="A99" s="22">
        <v>15</v>
      </c>
      <c r="B99" s="73">
        <v>3926</v>
      </c>
      <c r="C99" s="22" t="s">
        <v>32</v>
      </c>
      <c r="D99" s="30">
        <v>58355</v>
      </c>
      <c r="E99" s="31" t="s">
        <v>17</v>
      </c>
      <c r="F99" s="39">
        <v>37209</v>
      </c>
      <c r="G99" s="49">
        <v>933521.1699999999</v>
      </c>
      <c r="H99" s="45">
        <v>85503.39000000001</v>
      </c>
      <c r="I99" s="49">
        <v>71330.52999999997</v>
      </c>
      <c r="J99" s="41"/>
    </row>
    <row r="100" spans="1:10" ht="21">
      <c r="A100" s="22">
        <v>16</v>
      </c>
      <c r="B100" s="77">
        <v>7117</v>
      </c>
      <c r="C100" s="22" t="s">
        <v>218</v>
      </c>
      <c r="D100" s="30">
        <v>29214</v>
      </c>
      <c r="E100" s="31" t="s">
        <v>12</v>
      </c>
      <c r="F100" s="39">
        <v>29214</v>
      </c>
      <c r="G100" s="40">
        <v>922550.6299999997</v>
      </c>
      <c r="H100" s="39">
        <v>135357.31</v>
      </c>
      <c r="I100" s="49">
        <v>74053.59000000001</v>
      </c>
      <c r="J100" s="41"/>
    </row>
    <row r="101" spans="1:10" ht="21">
      <c r="A101" s="22">
        <v>17</v>
      </c>
      <c r="B101" s="50">
        <v>44013000</v>
      </c>
      <c r="C101" s="22" t="s">
        <v>25</v>
      </c>
      <c r="D101" s="30">
        <v>810000</v>
      </c>
      <c r="E101" s="31" t="s">
        <v>12</v>
      </c>
      <c r="F101" s="45">
        <v>810000</v>
      </c>
      <c r="G101" s="49">
        <v>810000</v>
      </c>
      <c r="H101" s="45">
        <v>8100</v>
      </c>
      <c r="I101" s="39">
        <v>57261</v>
      </c>
      <c r="J101" s="41"/>
    </row>
    <row r="102" spans="1:10" ht="21">
      <c r="A102" s="22">
        <v>18</v>
      </c>
      <c r="B102" s="73">
        <v>10059090</v>
      </c>
      <c r="C102" s="22" t="s">
        <v>20</v>
      </c>
      <c r="D102" s="30">
        <v>90000</v>
      </c>
      <c r="E102" s="31" t="s">
        <v>12</v>
      </c>
      <c r="F102" s="45">
        <v>90000</v>
      </c>
      <c r="G102" s="49">
        <v>720000</v>
      </c>
      <c r="H102" s="45">
        <v>0</v>
      </c>
      <c r="I102" s="39">
        <v>0</v>
      </c>
      <c r="J102" s="41"/>
    </row>
    <row r="103" spans="1:10" ht="21">
      <c r="A103" s="22">
        <v>19</v>
      </c>
      <c r="B103" s="72">
        <v>7142000</v>
      </c>
      <c r="C103" s="22" t="s">
        <v>18</v>
      </c>
      <c r="D103" s="88">
        <v>134700</v>
      </c>
      <c r="E103" s="31" t="s">
        <v>12</v>
      </c>
      <c r="F103" s="45">
        <v>134700</v>
      </c>
      <c r="G103" s="49">
        <v>673500</v>
      </c>
      <c r="H103" s="45">
        <v>0</v>
      </c>
      <c r="I103" s="39">
        <v>0</v>
      </c>
      <c r="J103" s="41"/>
    </row>
    <row r="104" spans="1:10" ht="21">
      <c r="A104" s="58">
        <v>20</v>
      </c>
      <c r="B104" s="80" t="s">
        <v>40</v>
      </c>
      <c r="C104" s="59" t="s">
        <v>41</v>
      </c>
      <c r="D104" s="60">
        <v>1462777</v>
      </c>
      <c r="E104" s="31" t="s">
        <v>40</v>
      </c>
      <c r="F104" s="49">
        <v>417716</v>
      </c>
      <c r="G104" s="39">
        <v>8604710.55</v>
      </c>
      <c r="H104" s="93">
        <v>532075.0000000003</v>
      </c>
      <c r="I104" s="57">
        <v>489091.7100000002</v>
      </c>
      <c r="J104" s="35"/>
    </row>
    <row r="105" spans="1:10" ht="21">
      <c r="A105" s="496" t="s">
        <v>42</v>
      </c>
      <c r="B105" s="498"/>
      <c r="C105" s="499"/>
      <c r="D105" s="499"/>
      <c r="E105" s="500"/>
      <c r="F105" s="63">
        <v>7196879</v>
      </c>
      <c r="G105" s="63">
        <v>81035583.63</v>
      </c>
      <c r="H105" s="63">
        <v>2249614.0000000005</v>
      </c>
      <c r="I105" s="63">
        <v>4088009.000000001</v>
      </c>
      <c r="J105" s="65"/>
    </row>
    <row r="106" ht="21">
      <c r="G106" s="100"/>
    </row>
    <row r="107" spans="1:5" ht="21">
      <c r="A107" s="66"/>
      <c r="B107" s="66"/>
      <c r="C107" s="66"/>
      <c r="D107" s="67"/>
      <c r="E107" s="68"/>
    </row>
    <row r="109" spans="1:10" ht="21">
      <c r="A109" s="495" t="s">
        <v>0</v>
      </c>
      <c r="B109" s="495"/>
      <c r="C109" s="495"/>
      <c r="D109" s="495"/>
      <c r="E109" s="495"/>
      <c r="F109" s="495"/>
      <c r="G109" s="495"/>
      <c r="H109" s="495"/>
      <c r="I109" s="495"/>
      <c r="J109" s="495"/>
    </row>
    <row r="110" spans="1:10" ht="21">
      <c r="A110" s="495" t="s">
        <v>247</v>
      </c>
      <c r="B110" s="495"/>
      <c r="C110" s="495"/>
      <c r="D110" s="495"/>
      <c r="E110" s="495"/>
      <c r="F110" s="495"/>
      <c r="G110" s="495"/>
      <c r="H110" s="495"/>
      <c r="I110" s="495"/>
      <c r="J110" s="495"/>
    </row>
    <row r="111" spans="1:10" ht="21">
      <c r="A111" s="26" t="s">
        <v>2</v>
      </c>
      <c r="B111" s="78" t="s">
        <v>3</v>
      </c>
      <c r="C111" s="26" t="s">
        <v>4</v>
      </c>
      <c r="D111" s="496" t="s">
        <v>5</v>
      </c>
      <c r="E111" s="497"/>
      <c r="F111" s="27" t="s">
        <v>6</v>
      </c>
      <c r="G111" s="28" t="s">
        <v>7</v>
      </c>
      <c r="H111" s="28" t="s">
        <v>8</v>
      </c>
      <c r="I111" s="27" t="s">
        <v>9</v>
      </c>
      <c r="J111" s="26" t="s">
        <v>10</v>
      </c>
    </row>
    <row r="112" spans="1:10" ht="21">
      <c r="A112" s="22">
        <v>1</v>
      </c>
      <c r="B112" s="81">
        <v>4407</v>
      </c>
      <c r="C112" s="22" t="s">
        <v>13</v>
      </c>
      <c r="D112" s="37">
        <v>5051.413</v>
      </c>
      <c r="E112" s="31" t="s">
        <v>14</v>
      </c>
      <c r="F112" s="39">
        <v>5051413</v>
      </c>
      <c r="G112" s="38">
        <v>28843715</v>
      </c>
      <c r="H112" s="94">
        <v>323380.0000000001</v>
      </c>
      <c r="I112" s="38">
        <v>2041687.9999999993</v>
      </c>
      <c r="J112" s="35"/>
    </row>
    <row r="113" spans="1:10" ht="21">
      <c r="A113" s="22">
        <v>2</v>
      </c>
      <c r="B113" s="71">
        <v>8109090</v>
      </c>
      <c r="C113" s="22" t="s">
        <v>215</v>
      </c>
      <c r="D113" s="30">
        <v>986700</v>
      </c>
      <c r="E113" s="31" t="s">
        <v>12</v>
      </c>
      <c r="F113" s="45">
        <v>986700</v>
      </c>
      <c r="G113" s="39">
        <v>4933500</v>
      </c>
      <c r="H113" s="45">
        <v>0</v>
      </c>
      <c r="I113" s="39">
        <v>0</v>
      </c>
      <c r="J113" s="41"/>
    </row>
    <row r="114" spans="1:10" ht="21">
      <c r="A114" s="22">
        <v>3</v>
      </c>
      <c r="B114" s="71">
        <v>8030090</v>
      </c>
      <c r="C114" s="22" t="s">
        <v>19</v>
      </c>
      <c r="D114" s="30">
        <v>817700</v>
      </c>
      <c r="E114" s="31" t="s">
        <v>12</v>
      </c>
      <c r="F114" s="45">
        <v>817700</v>
      </c>
      <c r="G114" s="39">
        <v>4088500</v>
      </c>
      <c r="H114" s="39">
        <v>0</v>
      </c>
      <c r="I114" s="39">
        <v>0</v>
      </c>
      <c r="J114" s="41"/>
    </row>
    <row r="115" spans="1:10" ht="21">
      <c r="A115" s="22">
        <v>4</v>
      </c>
      <c r="B115" s="71" t="s">
        <v>15</v>
      </c>
      <c r="C115" s="22" t="s">
        <v>16</v>
      </c>
      <c r="D115" s="43">
        <v>376238</v>
      </c>
      <c r="E115" s="31" t="s">
        <v>17</v>
      </c>
      <c r="F115" s="39">
        <v>33833</v>
      </c>
      <c r="G115" s="45">
        <v>3548727.45</v>
      </c>
      <c r="H115" s="39">
        <v>154553.62000000002</v>
      </c>
      <c r="I115" s="45">
        <v>259229.68999999994</v>
      </c>
      <c r="J115" s="41"/>
    </row>
    <row r="116" spans="1:10" ht="21">
      <c r="A116" s="22">
        <v>5</v>
      </c>
      <c r="B116" s="71">
        <v>12010090</v>
      </c>
      <c r="C116" s="22" t="s">
        <v>248</v>
      </c>
      <c r="D116" s="30">
        <v>215000</v>
      </c>
      <c r="E116" s="31" t="s">
        <v>12</v>
      </c>
      <c r="F116" s="45">
        <v>215000</v>
      </c>
      <c r="G116" s="39">
        <v>3225000</v>
      </c>
      <c r="H116" s="45">
        <v>0</v>
      </c>
      <c r="I116" s="39">
        <v>0</v>
      </c>
      <c r="J116" s="41"/>
    </row>
    <row r="117" spans="1:10" ht="21">
      <c r="A117" s="22">
        <v>6</v>
      </c>
      <c r="B117" s="71">
        <v>85171200</v>
      </c>
      <c r="C117" s="22" t="s">
        <v>36</v>
      </c>
      <c r="D117" s="43">
        <v>6000</v>
      </c>
      <c r="E117" s="31" t="s">
        <v>37</v>
      </c>
      <c r="F117" s="45">
        <v>900</v>
      </c>
      <c r="G117" s="39">
        <v>2213560</v>
      </c>
      <c r="H117" s="45">
        <v>0</v>
      </c>
      <c r="I117" s="39">
        <v>154948</v>
      </c>
      <c r="J117" s="41"/>
    </row>
    <row r="118" spans="1:10" ht="21">
      <c r="A118" s="22">
        <v>7</v>
      </c>
      <c r="B118" s="50">
        <v>12119099</v>
      </c>
      <c r="C118" s="22" t="s">
        <v>172</v>
      </c>
      <c r="D118" s="30">
        <v>246720</v>
      </c>
      <c r="E118" s="31" t="s">
        <v>12</v>
      </c>
      <c r="F118" s="61">
        <v>246720</v>
      </c>
      <c r="G118" s="39">
        <v>1534675</v>
      </c>
      <c r="H118" s="45">
        <v>41035</v>
      </c>
      <c r="I118" s="39">
        <v>0</v>
      </c>
      <c r="J118" s="41"/>
    </row>
    <row r="119" spans="1:10" ht="21">
      <c r="A119" s="22">
        <v>8</v>
      </c>
      <c r="B119" s="71">
        <v>7049010</v>
      </c>
      <c r="C119" s="22" t="s">
        <v>11</v>
      </c>
      <c r="D119" s="95">
        <v>283000</v>
      </c>
      <c r="E119" s="96" t="s">
        <v>12</v>
      </c>
      <c r="F119" s="45">
        <v>283000</v>
      </c>
      <c r="G119" s="39">
        <v>1415000</v>
      </c>
      <c r="H119" s="39">
        <v>0</v>
      </c>
      <c r="I119" s="39">
        <v>0</v>
      </c>
      <c r="J119" s="41"/>
    </row>
    <row r="120" spans="1:10" ht="21">
      <c r="A120" s="22">
        <v>9</v>
      </c>
      <c r="B120" s="79">
        <v>13019090</v>
      </c>
      <c r="C120" s="88" t="s">
        <v>216</v>
      </c>
      <c r="D120" s="97">
        <v>63488</v>
      </c>
      <c r="E120" s="31" t="s">
        <v>12</v>
      </c>
      <c r="F120" s="49">
        <v>63488</v>
      </c>
      <c r="G120" s="45">
        <v>1021232</v>
      </c>
      <c r="H120" s="39">
        <v>29252</v>
      </c>
      <c r="I120" s="39">
        <v>0</v>
      </c>
      <c r="J120" s="41"/>
    </row>
    <row r="121" spans="1:10" ht="21">
      <c r="A121" s="22">
        <v>10</v>
      </c>
      <c r="B121" s="79">
        <v>12079990</v>
      </c>
      <c r="C121" s="22" t="s">
        <v>249</v>
      </c>
      <c r="D121" s="98">
        <v>88400</v>
      </c>
      <c r="E121" s="99" t="s">
        <v>12</v>
      </c>
      <c r="F121" s="45">
        <v>88400</v>
      </c>
      <c r="G121" s="39">
        <v>972400</v>
      </c>
      <c r="H121" s="39">
        <v>0</v>
      </c>
      <c r="I121" s="45">
        <v>0</v>
      </c>
      <c r="J121" s="41"/>
    </row>
    <row r="122" spans="1:10" ht="21">
      <c r="A122" s="22">
        <v>11</v>
      </c>
      <c r="B122" s="50">
        <v>7141011</v>
      </c>
      <c r="C122" s="22" t="s">
        <v>250</v>
      </c>
      <c r="D122" s="30">
        <v>184800</v>
      </c>
      <c r="E122" s="31" t="s">
        <v>12</v>
      </c>
      <c r="F122" s="45">
        <v>184800</v>
      </c>
      <c r="G122" s="39">
        <v>739200</v>
      </c>
      <c r="H122" s="45">
        <v>0</v>
      </c>
      <c r="I122" s="39">
        <v>0</v>
      </c>
      <c r="J122" s="41"/>
    </row>
    <row r="123" spans="1:10" ht="21">
      <c r="A123" s="22">
        <v>12</v>
      </c>
      <c r="B123" s="50">
        <v>44013000</v>
      </c>
      <c r="C123" s="22" t="s">
        <v>25</v>
      </c>
      <c r="D123" s="30">
        <v>719000</v>
      </c>
      <c r="E123" s="31" t="s">
        <v>12</v>
      </c>
      <c r="F123" s="45">
        <v>719000</v>
      </c>
      <c r="G123" s="39">
        <v>719000</v>
      </c>
      <c r="H123" s="45">
        <v>7190</v>
      </c>
      <c r="I123" s="39">
        <v>50825</v>
      </c>
      <c r="J123" s="41"/>
    </row>
    <row r="124" spans="1:10" ht="21">
      <c r="A124" s="22">
        <v>13</v>
      </c>
      <c r="B124" s="76">
        <v>4202</v>
      </c>
      <c r="C124" s="22" t="s">
        <v>29</v>
      </c>
      <c r="D124" s="43">
        <v>43703</v>
      </c>
      <c r="E124" s="31" t="s">
        <v>30</v>
      </c>
      <c r="F124" s="39">
        <v>7259</v>
      </c>
      <c r="G124" s="45">
        <v>493646.80000000005</v>
      </c>
      <c r="H124" s="39">
        <v>2043.3</v>
      </c>
      <c r="I124" s="39">
        <v>34696.490000000005</v>
      </c>
      <c r="J124" s="41"/>
    </row>
    <row r="125" spans="1:10" ht="21">
      <c r="A125" s="22">
        <v>14</v>
      </c>
      <c r="B125" s="71">
        <v>7089000</v>
      </c>
      <c r="C125" s="22" t="s">
        <v>251</v>
      </c>
      <c r="D125" s="30">
        <v>13690</v>
      </c>
      <c r="E125" s="31" t="s">
        <v>12</v>
      </c>
      <c r="F125" s="45">
        <v>13690</v>
      </c>
      <c r="G125" s="39">
        <v>345713</v>
      </c>
      <c r="H125" s="45">
        <v>0</v>
      </c>
      <c r="I125" s="39">
        <v>0</v>
      </c>
      <c r="J125" s="41"/>
    </row>
    <row r="126" spans="1:10" ht="21">
      <c r="A126" s="22">
        <v>15</v>
      </c>
      <c r="B126" s="73">
        <v>44029000</v>
      </c>
      <c r="C126" s="22" t="s">
        <v>252</v>
      </c>
      <c r="D126" s="30">
        <v>338000</v>
      </c>
      <c r="E126" s="31" t="s">
        <v>12</v>
      </c>
      <c r="F126" s="45">
        <v>338000</v>
      </c>
      <c r="G126" s="39">
        <v>253500</v>
      </c>
      <c r="H126" s="39">
        <v>0</v>
      </c>
      <c r="I126" s="39">
        <v>17745</v>
      </c>
      <c r="J126" s="41"/>
    </row>
    <row r="127" spans="1:10" ht="21">
      <c r="A127" s="22">
        <v>16</v>
      </c>
      <c r="B127" s="77">
        <v>39269090</v>
      </c>
      <c r="C127" s="22" t="s">
        <v>32</v>
      </c>
      <c r="D127" s="43">
        <v>14978</v>
      </c>
      <c r="E127" s="31" t="s">
        <v>17</v>
      </c>
      <c r="F127" s="45">
        <v>9307</v>
      </c>
      <c r="G127" s="39">
        <v>214527.27</v>
      </c>
      <c r="H127" s="39">
        <v>21116.059999999998</v>
      </c>
      <c r="I127" s="38">
        <v>16495</v>
      </c>
      <c r="J127" s="41"/>
    </row>
    <row r="128" spans="1:10" ht="21">
      <c r="A128" s="22">
        <v>17</v>
      </c>
      <c r="B128" s="50">
        <v>91021900</v>
      </c>
      <c r="C128" s="22" t="s">
        <v>26</v>
      </c>
      <c r="D128" s="43">
        <v>44049</v>
      </c>
      <c r="E128" s="31" t="s">
        <v>27</v>
      </c>
      <c r="F128" s="45">
        <v>1737</v>
      </c>
      <c r="G128" s="39">
        <v>214079.67</v>
      </c>
      <c r="H128" s="45">
        <v>10699.73</v>
      </c>
      <c r="I128" s="39">
        <v>15731.81</v>
      </c>
      <c r="J128" s="41"/>
    </row>
    <row r="129" spans="1:10" ht="21">
      <c r="A129" s="22">
        <v>18</v>
      </c>
      <c r="B129" s="73">
        <v>7117</v>
      </c>
      <c r="C129" s="22" t="s">
        <v>218</v>
      </c>
      <c r="D129" s="43">
        <v>76316</v>
      </c>
      <c r="E129" s="31" t="s">
        <v>17</v>
      </c>
      <c r="F129" s="39">
        <v>6314</v>
      </c>
      <c r="G129" s="45">
        <v>224946.96</v>
      </c>
      <c r="H129" s="39">
        <v>34891.869999999995</v>
      </c>
      <c r="I129" s="45">
        <v>18188.72</v>
      </c>
      <c r="J129" s="41"/>
    </row>
    <row r="130" spans="1:10" ht="21">
      <c r="A130" s="22">
        <v>19</v>
      </c>
      <c r="B130" s="72">
        <v>39249090</v>
      </c>
      <c r="C130" s="22" t="s">
        <v>253</v>
      </c>
      <c r="D130" s="43">
        <v>10000</v>
      </c>
      <c r="E130" s="31" t="s">
        <v>17</v>
      </c>
      <c r="F130" s="45">
        <v>160</v>
      </c>
      <c r="G130" s="39">
        <v>169091.45</v>
      </c>
      <c r="H130" s="45">
        <v>0</v>
      </c>
      <c r="I130" s="39">
        <v>11836.4</v>
      </c>
      <c r="J130" s="41"/>
    </row>
    <row r="131" spans="1:10" ht="21">
      <c r="A131" s="58">
        <v>20</v>
      </c>
      <c r="B131" s="80" t="s">
        <v>40</v>
      </c>
      <c r="C131" s="59" t="s">
        <v>41</v>
      </c>
      <c r="D131" s="60">
        <v>418665</v>
      </c>
      <c r="E131" s="31" t="s">
        <v>40</v>
      </c>
      <c r="F131" s="39">
        <v>125678</v>
      </c>
      <c r="G131" s="39">
        <v>2274646.56</v>
      </c>
      <c r="H131" s="39">
        <v>145675.4200000001</v>
      </c>
      <c r="I131" s="61">
        <v>152302.88999999996</v>
      </c>
      <c r="J131" s="35"/>
    </row>
    <row r="132" spans="1:10" ht="21">
      <c r="A132" s="496" t="s">
        <v>42</v>
      </c>
      <c r="B132" s="498"/>
      <c r="C132" s="499"/>
      <c r="D132" s="499"/>
      <c r="E132" s="500"/>
      <c r="F132" s="63">
        <f>SUM(F112:F131)</f>
        <v>9193099</v>
      </c>
      <c r="G132" s="63">
        <f>SUM(G112:G131)</f>
        <v>57444661.16000001</v>
      </c>
      <c r="H132" s="63">
        <f>SUM(H112:H131)</f>
        <v>769837.0000000002</v>
      </c>
      <c r="I132" s="63">
        <f>SUM(I112:I131)</f>
        <v>2773687</v>
      </c>
      <c r="J132" s="65"/>
    </row>
    <row r="133" spans="3:9" ht="21">
      <c r="C133" s="9"/>
      <c r="D133" s="12"/>
      <c r="F133" s="12"/>
      <c r="G133" s="100"/>
      <c r="H133" s="12"/>
      <c r="I133" s="12"/>
    </row>
    <row r="134" spans="1:9" ht="21">
      <c r="A134" s="66"/>
      <c r="B134" s="66"/>
      <c r="C134" s="9"/>
      <c r="D134" s="67"/>
      <c r="E134" s="68"/>
      <c r="F134" s="12"/>
      <c r="G134" s="12"/>
      <c r="H134" s="12"/>
      <c r="I134" s="12"/>
    </row>
    <row r="136" spans="1:10" ht="21">
      <c r="A136" s="495" t="s">
        <v>0</v>
      </c>
      <c r="B136" s="495"/>
      <c r="C136" s="495"/>
      <c r="D136" s="495"/>
      <c r="E136" s="495"/>
      <c r="F136" s="495"/>
      <c r="G136" s="495"/>
      <c r="H136" s="495"/>
      <c r="I136" s="495"/>
      <c r="J136" s="495"/>
    </row>
    <row r="137" spans="1:10" ht="21">
      <c r="A137" s="495" t="s">
        <v>272</v>
      </c>
      <c r="B137" s="495"/>
      <c r="C137" s="495"/>
      <c r="D137" s="495"/>
      <c r="E137" s="495"/>
      <c r="F137" s="495"/>
      <c r="G137" s="495"/>
      <c r="H137" s="495"/>
      <c r="I137" s="495"/>
      <c r="J137" s="495"/>
    </row>
    <row r="138" spans="1:10" ht="21">
      <c r="A138" s="26" t="s">
        <v>2</v>
      </c>
      <c r="B138" s="78" t="s">
        <v>3</v>
      </c>
      <c r="C138" s="26" t="s">
        <v>4</v>
      </c>
      <c r="D138" s="496" t="s">
        <v>5</v>
      </c>
      <c r="E138" s="497"/>
      <c r="F138" s="27" t="s">
        <v>6</v>
      </c>
      <c r="G138" s="28" t="s">
        <v>7</v>
      </c>
      <c r="H138" s="28" t="s">
        <v>8</v>
      </c>
      <c r="I138" s="27" t="s">
        <v>9</v>
      </c>
      <c r="J138" s="26" t="s">
        <v>10</v>
      </c>
    </row>
    <row r="139" spans="1:10" ht="21">
      <c r="A139" s="22">
        <v>1</v>
      </c>
      <c r="B139" s="81">
        <v>4407</v>
      </c>
      <c r="C139" s="22" t="s">
        <v>13</v>
      </c>
      <c r="D139" s="37">
        <v>4236.692</v>
      </c>
      <c r="E139" s="31" t="s">
        <v>14</v>
      </c>
      <c r="F139" s="39">
        <v>4236692</v>
      </c>
      <c r="G139" s="38">
        <v>23526137</v>
      </c>
      <c r="H139" s="94">
        <v>281840.15000000014</v>
      </c>
      <c r="I139" s="38">
        <v>1666550.8699999999</v>
      </c>
      <c r="J139" s="35"/>
    </row>
    <row r="140" spans="1:10" ht="21">
      <c r="A140" s="22">
        <v>2</v>
      </c>
      <c r="B140" s="71" t="s">
        <v>15</v>
      </c>
      <c r="C140" s="22" t="s">
        <v>16</v>
      </c>
      <c r="D140" s="43">
        <v>1529958</v>
      </c>
      <c r="E140" s="31" t="s">
        <v>17</v>
      </c>
      <c r="F140" s="39">
        <v>172827</v>
      </c>
      <c r="G140" s="45">
        <v>17875951.810000002</v>
      </c>
      <c r="H140" s="39">
        <v>841630.58</v>
      </c>
      <c r="I140" s="45">
        <v>1310230.1899999997</v>
      </c>
      <c r="J140" s="41"/>
    </row>
    <row r="141" spans="1:10" ht="21">
      <c r="A141" s="22">
        <v>3</v>
      </c>
      <c r="B141" s="71">
        <v>84659510</v>
      </c>
      <c r="C141" s="22" t="s">
        <v>273</v>
      </c>
      <c r="D141" s="43">
        <v>1</v>
      </c>
      <c r="E141" s="31" t="s">
        <v>61</v>
      </c>
      <c r="F141" s="45">
        <v>65000</v>
      </c>
      <c r="G141" s="39">
        <v>14652000</v>
      </c>
      <c r="H141" s="45">
        <v>0</v>
      </c>
      <c r="I141" s="39">
        <v>0</v>
      </c>
      <c r="J141" s="41" t="s">
        <v>24</v>
      </c>
    </row>
    <row r="142" spans="1:10" ht="21">
      <c r="A142" s="22">
        <v>4</v>
      </c>
      <c r="B142" s="71">
        <v>7049010</v>
      </c>
      <c r="C142" s="22" t="s">
        <v>11</v>
      </c>
      <c r="D142" s="30">
        <v>530300</v>
      </c>
      <c r="E142" s="31" t="s">
        <v>12</v>
      </c>
      <c r="F142" s="45">
        <v>530300</v>
      </c>
      <c r="G142" s="39">
        <v>2651500</v>
      </c>
      <c r="H142" s="39">
        <v>0</v>
      </c>
      <c r="I142" s="45">
        <v>0</v>
      </c>
      <c r="J142" s="41"/>
    </row>
    <row r="143" spans="1:10" ht="21">
      <c r="A143" s="22">
        <v>5</v>
      </c>
      <c r="B143" s="71">
        <v>8030090</v>
      </c>
      <c r="C143" s="22" t="s">
        <v>19</v>
      </c>
      <c r="D143" s="30">
        <v>524400</v>
      </c>
      <c r="E143" s="31" t="s">
        <v>12</v>
      </c>
      <c r="F143" s="45">
        <v>524400</v>
      </c>
      <c r="G143" s="39">
        <v>2622000</v>
      </c>
      <c r="H143" s="45">
        <v>0</v>
      </c>
      <c r="I143" s="39">
        <v>0</v>
      </c>
      <c r="J143" s="41"/>
    </row>
    <row r="144" spans="1:10" ht="21">
      <c r="A144" s="22">
        <v>6</v>
      </c>
      <c r="B144" s="71">
        <v>10059090</v>
      </c>
      <c r="C144" s="22" t="s">
        <v>20</v>
      </c>
      <c r="D144" s="30">
        <v>279000</v>
      </c>
      <c r="E144" s="31" t="s">
        <v>12</v>
      </c>
      <c r="F144" s="45">
        <v>279000</v>
      </c>
      <c r="G144" s="39">
        <v>2232000</v>
      </c>
      <c r="H144" s="45">
        <v>1000</v>
      </c>
      <c r="I144" s="39">
        <v>0</v>
      </c>
      <c r="J144" s="41"/>
    </row>
    <row r="145" spans="1:10" ht="21">
      <c r="A145" s="22">
        <v>7</v>
      </c>
      <c r="B145" s="50">
        <v>12119099</v>
      </c>
      <c r="C145" s="22" t="s">
        <v>172</v>
      </c>
      <c r="D145" s="30">
        <v>315770</v>
      </c>
      <c r="E145" s="31" t="s">
        <v>12</v>
      </c>
      <c r="F145" s="45">
        <v>315770</v>
      </c>
      <c r="G145" s="39">
        <v>1744707</v>
      </c>
      <c r="H145" s="61">
        <v>70055</v>
      </c>
      <c r="I145" s="39">
        <v>0</v>
      </c>
      <c r="J145" s="41"/>
    </row>
    <row r="146" spans="1:10" ht="21">
      <c r="A146" s="22">
        <v>8</v>
      </c>
      <c r="B146" s="71">
        <v>7141011</v>
      </c>
      <c r="C146" s="22" t="s">
        <v>274</v>
      </c>
      <c r="D146" s="30">
        <v>343000</v>
      </c>
      <c r="E146" s="31" t="s">
        <v>12</v>
      </c>
      <c r="F146" s="45">
        <v>343000</v>
      </c>
      <c r="G146" s="39">
        <v>1591939</v>
      </c>
      <c r="H146" s="45">
        <v>0</v>
      </c>
      <c r="I146" s="39">
        <v>0</v>
      </c>
      <c r="J146" s="41"/>
    </row>
    <row r="147" spans="1:10" ht="21">
      <c r="A147" s="22">
        <v>9</v>
      </c>
      <c r="B147" s="79">
        <v>91021900</v>
      </c>
      <c r="C147" s="22" t="s">
        <v>26</v>
      </c>
      <c r="D147" s="43">
        <v>294505</v>
      </c>
      <c r="E147" s="31" t="s">
        <v>27</v>
      </c>
      <c r="F147" s="39">
        <v>10882</v>
      </c>
      <c r="G147" s="39">
        <v>1268982.6199999999</v>
      </c>
      <c r="H147" s="49">
        <v>63439.78</v>
      </c>
      <c r="I147" s="45">
        <v>93260.01000000001</v>
      </c>
      <c r="J147" s="41"/>
    </row>
    <row r="148" spans="1:10" ht="21">
      <c r="A148" s="22">
        <v>10</v>
      </c>
      <c r="B148" s="79">
        <v>42033000</v>
      </c>
      <c r="C148" s="22" t="s">
        <v>34</v>
      </c>
      <c r="D148" s="43">
        <v>266001</v>
      </c>
      <c r="E148" s="31" t="s">
        <v>35</v>
      </c>
      <c r="F148" s="45">
        <v>12748</v>
      </c>
      <c r="G148" s="39">
        <v>1074502.34</v>
      </c>
      <c r="H148" s="45">
        <v>0</v>
      </c>
      <c r="I148" s="39">
        <v>75215.17</v>
      </c>
      <c r="J148" s="41"/>
    </row>
    <row r="149" spans="1:10" ht="21">
      <c r="A149" s="22">
        <v>11</v>
      </c>
      <c r="B149" s="50">
        <v>44013000</v>
      </c>
      <c r="C149" s="22" t="s">
        <v>25</v>
      </c>
      <c r="D149" s="30">
        <v>1058000</v>
      </c>
      <c r="E149" s="31" t="s">
        <v>12</v>
      </c>
      <c r="F149" s="45">
        <v>1058000</v>
      </c>
      <c r="G149" s="39">
        <v>1058000</v>
      </c>
      <c r="H149" s="45">
        <v>10580</v>
      </c>
      <c r="I149" s="39">
        <v>74790</v>
      </c>
      <c r="J149" s="41"/>
    </row>
    <row r="150" spans="1:10" ht="21">
      <c r="A150" s="22">
        <v>12</v>
      </c>
      <c r="B150" s="76">
        <v>4202</v>
      </c>
      <c r="C150" s="22" t="s">
        <v>29</v>
      </c>
      <c r="D150" s="43">
        <v>181043</v>
      </c>
      <c r="E150" s="31" t="s">
        <v>30</v>
      </c>
      <c r="F150" s="39">
        <v>15318</v>
      </c>
      <c r="G150" s="45">
        <v>1074460.78</v>
      </c>
      <c r="H150" s="39">
        <v>5485.09</v>
      </c>
      <c r="I150" s="45">
        <v>75594.15</v>
      </c>
      <c r="J150" s="41"/>
    </row>
    <row r="151" spans="1:10" ht="21">
      <c r="A151" s="22">
        <v>13</v>
      </c>
      <c r="B151" s="76">
        <v>54076900</v>
      </c>
      <c r="C151" s="22" t="s">
        <v>217</v>
      </c>
      <c r="D151" s="30">
        <v>90116</v>
      </c>
      <c r="E151" s="31" t="s">
        <v>275</v>
      </c>
      <c r="F151" s="45">
        <v>9246</v>
      </c>
      <c r="G151" s="39">
        <v>800074.1799999999</v>
      </c>
      <c r="H151" s="39">
        <v>1454.25</v>
      </c>
      <c r="I151" s="45">
        <v>56107.01000000001</v>
      </c>
      <c r="J151" s="41"/>
    </row>
    <row r="152" spans="1:10" ht="21">
      <c r="A152" s="22">
        <v>14</v>
      </c>
      <c r="B152" s="71">
        <v>11042990</v>
      </c>
      <c r="C152" s="22" t="s">
        <v>276</v>
      </c>
      <c r="D152" s="30">
        <v>12628</v>
      </c>
      <c r="E152" s="31" t="s">
        <v>12</v>
      </c>
      <c r="F152" s="45">
        <v>12628</v>
      </c>
      <c r="G152" s="39">
        <v>798190</v>
      </c>
      <c r="H152" s="45">
        <v>0</v>
      </c>
      <c r="I152" s="39">
        <v>55871</v>
      </c>
      <c r="J152" s="41"/>
    </row>
    <row r="153" spans="1:10" ht="21">
      <c r="A153" s="22">
        <v>15</v>
      </c>
      <c r="B153" s="73">
        <v>12079990</v>
      </c>
      <c r="C153" s="22" t="s">
        <v>249</v>
      </c>
      <c r="D153" s="30">
        <v>70000</v>
      </c>
      <c r="E153" s="31" t="s">
        <v>12</v>
      </c>
      <c r="F153" s="45">
        <v>70000</v>
      </c>
      <c r="G153" s="39">
        <v>770000</v>
      </c>
      <c r="H153" s="45">
        <v>0</v>
      </c>
      <c r="I153" s="39">
        <v>0</v>
      </c>
      <c r="J153" s="41"/>
    </row>
    <row r="154" spans="1:10" ht="21">
      <c r="A154" s="22">
        <v>16</v>
      </c>
      <c r="B154" s="77">
        <v>84672900</v>
      </c>
      <c r="C154" s="22" t="s">
        <v>277</v>
      </c>
      <c r="D154" s="43">
        <v>7</v>
      </c>
      <c r="E154" s="31" t="s">
        <v>278</v>
      </c>
      <c r="F154" s="45">
        <v>14400</v>
      </c>
      <c r="G154" s="39">
        <v>750360</v>
      </c>
      <c r="H154" s="45">
        <v>0</v>
      </c>
      <c r="I154" s="39">
        <v>0</v>
      </c>
      <c r="J154" s="41" t="s">
        <v>24</v>
      </c>
    </row>
    <row r="155" spans="1:10" ht="21">
      <c r="A155" s="22">
        <v>17</v>
      </c>
      <c r="B155" s="50">
        <v>84279000</v>
      </c>
      <c r="C155" s="22" t="s">
        <v>279</v>
      </c>
      <c r="D155" s="43">
        <v>64</v>
      </c>
      <c r="E155" s="31" t="s">
        <v>17</v>
      </c>
      <c r="F155" s="45">
        <v>2998</v>
      </c>
      <c r="G155" s="39">
        <v>701884</v>
      </c>
      <c r="H155" s="45">
        <v>0</v>
      </c>
      <c r="I155" s="39">
        <v>0</v>
      </c>
      <c r="J155" s="41" t="s">
        <v>24</v>
      </c>
    </row>
    <row r="156" spans="1:10" ht="21">
      <c r="A156" s="22">
        <v>18</v>
      </c>
      <c r="B156" s="73">
        <v>44029000</v>
      </c>
      <c r="C156" s="22" t="s">
        <v>252</v>
      </c>
      <c r="D156" s="30">
        <v>779000</v>
      </c>
      <c r="E156" s="31" t="s">
        <v>12</v>
      </c>
      <c r="F156" s="45">
        <v>779000</v>
      </c>
      <c r="G156" s="39">
        <v>584250</v>
      </c>
      <c r="H156" s="39">
        <v>0</v>
      </c>
      <c r="I156" s="45">
        <v>40897</v>
      </c>
      <c r="J156" s="41"/>
    </row>
    <row r="157" spans="1:10" ht="21">
      <c r="A157" s="22">
        <v>19</v>
      </c>
      <c r="B157" s="72">
        <v>13019090</v>
      </c>
      <c r="C157" s="22" t="s">
        <v>122</v>
      </c>
      <c r="D157" s="30">
        <v>28725</v>
      </c>
      <c r="E157" s="31" t="s">
        <v>12</v>
      </c>
      <c r="F157" s="45">
        <v>28725</v>
      </c>
      <c r="G157" s="39">
        <v>565675</v>
      </c>
      <c r="H157" s="45">
        <v>28283</v>
      </c>
      <c r="I157" s="39">
        <v>0</v>
      </c>
      <c r="J157" s="41"/>
    </row>
    <row r="158" spans="1:10" ht="21">
      <c r="A158" s="58">
        <v>20</v>
      </c>
      <c r="B158" s="80" t="s">
        <v>40</v>
      </c>
      <c r="C158" s="59" t="s">
        <v>41</v>
      </c>
      <c r="D158" s="60">
        <v>1137619</v>
      </c>
      <c r="E158" s="31" t="s">
        <v>40</v>
      </c>
      <c r="F158" s="39">
        <v>602612</v>
      </c>
      <c r="G158" s="39">
        <v>8504318.489999995</v>
      </c>
      <c r="H158" s="39">
        <v>405469.14999999985</v>
      </c>
      <c r="I158" s="39">
        <v>442731.59999999957</v>
      </c>
      <c r="J158" s="35"/>
    </row>
    <row r="159" spans="1:10" ht="21">
      <c r="A159" s="496" t="s">
        <v>42</v>
      </c>
      <c r="B159" s="498"/>
      <c r="C159" s="499"/>
      <c r="D159" s="499"/>
      <c r="E159" s="500"/>
      <c r="F159" s="63">
        <f>SUM(F139:F158)</f>
        <v>9083546</v>
      </c>
      <c r="G159" s="63">
        <f>SUM(G139:G158)</f>
        <v>84846932.22000001</v>
      </c>
      <c r="H159" s="63">
        <f>SUM(H139:H158)</f>
        <v>1709237</v>
      </c>
      <c r="I159" s="63">
        <f>SUM(I139:I158)</f>
        <v>3891246.999999999</v>
      </c>
      <c r="J159" s="65"/>
    </row>
    <row r="160" spans="3:9" ht="21">
      <c r="C160" s="9"/>
      <c r="D160" s="12"/>
      <c r="F160" s="12"/>
      <c r="G160" s="100"/>
      <c r="H160" s="12"/>
      <c r="I160" s="12"/>
    </row>
    <row r="161" spans="1:9" ht="21">
      <c r="A161" s="66" t="s">
        <v>280</v>
      </c>
      <c r="B161" s="66"/>
      <c r="C161" s="9"/>
      <c r="D161" s="67"/>
      <c r="E161" s="68"/>
      <c r="F161" s="12"/>
      <c r="G161" s="12"/>
      <c r="H161" s="12"/>
      <c r="I161" s="12"/>
    </row>
    <row r="162" spans="3:9" ht="21">
      <c r="C162" s="9"/>
      <c r="D162" s="12"/>
      <c r="F162" s="12"/>
      <c r="G162" s="12"/>
      <c r="H162" s="12"/>
      <c r="I162" s="12"/>
    </row>
    <row r="163" spans="1:10" ht="21">
      <c r="A163" s="495" t="s">
        <v>0</v>
      </c>
      <c r="B163" s="495"/>
      <c r="C163" s="495"/>
      <c r="D163" s="495"/>
      <c r="E163" s="495"/>
      <c r="F163" s="495"/>
      <c r="G163" s="495"/>
      <c r="H163" s="495"/>
      <c r="I163" s="495"/>
      <c r="J163" s="495"/>
    </row>
    <row r="164" spans="1:10" ht="21">
      <c r="A164" s="495" t="s">
        <v>299</v>
      </c>
      <c r="B164" s="495"/>
      <c r="C164" s="495"/>
      <c r="D164" s="495"/>
      <c r="E164" s="495"/>
      <c r="F164" s="495"/>
      <c r="G164" s="495"/>
      <c r="H164" s="495"/>
      <c r="I164" s="495"/>
      <c r="J164" s="495"/>
    </row>
    <row r="165" spans="1:10" ht="21">
      <c r="A165" s="26" t="s">
        <v>2</v>
      </c>
      <c r="B165" s="78" t="s">
        <v>3</v>
      </c>
      <c r="C165" s="26" t="s">
        <v>4</v>
      </c>
      <c r="D165" s="496" t="s">
        <v>5</v>
      </c>
      <c r="E165" s="497"/>
      <c r="F165" s="27" t="s">
        <v>6</v>
      </c>
      <c r="G165" s="27" t="s">
        <v>7</v>
      </c>
      <c r="H165" s="27" t="s">
        <v>8</v>
      </c>
      <c r="I165" s="27" t="s">
        <v>9</v>
      </c>
      <c r="J165" s="26" t="s">
        <v>10</v>
      </c>
    </row>
    <row r="166" spans="1:10" ht="21">
      <c r="A166" s="22">
        <v>1</v>
      </c>
      <c r="B166" s="101">
        <v>4407</v>
      </c>
      <c r="C166" s="22" t="s">
        <v>13</v>
      </c>
      <c r="D166" s="37">
        <v>5841.606</v>
      </c>
      <c r="E166" s="31" t="s">
        <v>14</v>
      </c>
      <c r="F166" s="39">
        <v>5841606</v>
      </c>
      <c r="G166" s="38">
        <v>31951849</v>
      </c>
      <c r="H166" s="94">
        <v>355543.7600000001</v>
      </c>
      <c r="I166" s="38">
        <v>2261512.19</v>
      </c>
      <c r="J166" s="35"/>
    </row>
    <row r="167" spans="1:10" ht="21">
      <c r="A167" s="22">
        <v>2</v>
      </c>
      <c r="B167" s="44" t="s">
        <v>15</v>
      </c>
      <c r="C167" s="22" t="s">
        <v>16</v>
      </c>
      <c r="D167" s="43">
        <v>1530754</v>
      </c>
      <c r="E167" s="31" t="s">
        <v>17</v>
      </c>
      <c r="F167" s="39">
        <v>160565</v>
      </c>
      <c r="G167" s="45">
        <v>16556546.330000002</v>
      </c>
      <c r="H167" s="39">
        <v>788832.9400000001</v>
      </c>
      <c r="I167" s="45">
        <v>1214175.8299999998</v>
      </c>
      <c r="J167" s="41"/>
    </row>
    <row r="168" spans="1:10" ht="21">
      <c r="A168" s="22">
        <v>3</v>
      </c>
      <c r="B168" s="44">
        <v>7049010</v>
      </c>
      <c r="C168" s="22" t="s">
        <v>11</v>
      </c>
      <c r="D168" s="30">
        <v>1604800</v>
      </c>
      <c r="E168" s="31" t="s">
        <v>12</v>
      </c>
      <c r="F168" s="45">
        <v>1604800</v>
      </c>
      <c r="G168" s="39">
        <v>11641000</v>
      </c>
      <c r="H168" s="45">
        <v>0</v>
      </c>
      <c r="I168" s="39">
        <v>0</v>
      </c>
      <c r="J168" s="41"/>
    </row>
    <row r="169" spans="1:10" ht="21">
      <c r="A169" s="22">
        <v>4</v>
      </c>
      <c r="B169" s="44">
        <v>7141011</v>
      </c>
      <c r="C169" s="22" t="s">
        <v>274</v>
      </c>
      <c r="D169" s="30">
        <v>520000</v>
      </c>
      <c r="E169" s="31" t="s">
        <v>12</v>
      </c>
      <c r="F169" s="45">
        <v>520000</v>
      </c>
      <c r="G169" s="39">
        <v>3224658</v>
      </c>
      <c r="H169" s="39">
        <v>0</v>
      </c>
      <c r="I169" s="45">
        <v>0</v>
      </c>
      <c r="J169" s="41"/>
    </row>
    <row r="170" spans="1:10" ht="21">
      <c r="A170" s="22">
        <v>5</v>
      </c>
      <c r="B170" s="44">
        <v>10059090</v>
      </c>
      <c r="C170" s="22" t="s">
        <v>20</v>
      </c>
      <c r="D170" s="30">
        <v>247500</v>
      </c>
      <c r="E170" s="31" t="s">
        <v>12</v>
      </c>
      <c r="F170" s="45">
        <v>247500</v>
      </c>
      <c r="G170" s="39">
        <v>1980000</v>
      </c>
      <c r="H170" s="45">
        <v>0</v>
      </c>
      <c r="I170" s="39">
        <v>0</v>
      </c>
      <c r="J170" s="41"/>
    </row>
    <row r="171" spans="1:10" ht="21">
      <c r="A171" s="22">
        <v>6</v>
      </c>
      <c r="B171" s="44">
        <v>7069000</v>
      </c>
      <c r="C171" s="22" t="s">
        <v>39</v>
      </c>
      <c r="D171" s="30">
        <v>168600</v>
      </c>
      <c r="E171" s="31" t="s">
        <v>12</v>
      </c>
      <c r="F171" s="45">
        <v>168600</v>
      </c>
      <c r="G171" s="39">
        <v>1250000</v>
      </c>
      <c r="H171" s="45">
        <v>0</v>
      </c>
      <c r="I171" s="39">
        <v>0</v>
      </c>
      <c r="J171" s="41"/>
    </row>
    <row r="172" spans="1:10" ht="21">
      <c r="A172" s="22">
        <v>7</v>
      </c>
      <c r="B172" s="47">
        <v>8030090</v>
      </c>
      <c r="C172" s="22" t="s">
        <v>19</v>
      </c>
      <c r="D172" s="30">
        <v>232500</v>
      </c>
      <c r="E172" s="31" t="s">
        <v>12</v>
      </c>
      <c r="F172" s="45">
        <v>232500</v>
      </c>
      <c r="G172" s="39">
        <v>1234900</v>
      </c>
      <c r="H172" s="61">
        <v>0</v>
      </c>
      <c r="I172" s="39">
        <v>0</v>
      </c>
      <c r="J172" s="41"/>
    </row>
    <row r="173" spans="1:10" ht="21">
      <c r="A173" s="22">
        <v>8</v>
      </c>
      <c r="B173" s="44">
        <v>91021900</v>
      </c>
      <c r="C173" s="22" t="s">
        <v>26</v>
      </c>
      <c r="D173" s="43">
        <v>260666</v>
      </c>
      <c r="E173" s="31" t="s">
        <v>27</v>
      </c>
      <c r="F173" s="45">
        <v>9649</v>
      </c>
      <c r="G173" s="39">
        <v>1138020.4400000002</v>
      </c>
      <c r="H173" s="45">
        <v>56892.73999999999</v>
      </c>
      <c r="I173" s="39">
        <v>83636.51000000001</v>
      </c>
      <c r="J173" s="41"/>
    </row>
    <row r="174" spans="1:10" ht="21">
      <c r="A174" s="22">
        <v>9</v>
      </c>
      <c r="B174" s="101">
        <v>42033000</v>
      </c>
      <c r="C174" s="22" t="s">
        <v>34</v>
      </c>
      <c r="D174" s="43">
        <v>175406</v>
      </c>
      <c r="E174" s="31" t="s">
        <v>35</v>
      </c>
      <c r="F174" s="45">
        <v>9687</v>
      </c>
      <c r="G174" s="39">
        <v>869980.6</v>
      </c>
      <c r="H174" s="39">
        <v>0</v>
      </c>
      <c r="I174" s="45">
        <v>60898.66</v>
      </c>
      <c r="J174" s="41"/>
    </row>
    <row r="175" spans="1:10" ht="21">
      <c r="A175" s="22">
        <v>10</v>
      </c>
      <c r="B175" s="101">
        <v>12119099</v>
      </c>
      <c r="C175" s="22" t="s">
        <v>172</v>
      </c>
      <c r="D175" s="30">
        <v>163378</v>
      </c>
      <c r="E175" s="31" t="s">
        <v>12</v>
      </c>
      <c r="F175" s="45">
        <v>163378</v>
      </c>
      <c r="G175" s="39">
        <v>824773</v>
      </c>
      <c r="H175" s="45">
        <v>45120</v>
      </c>
      <c r="I175" s="39">
        <v>0</v>
      </c>
      <c r="J175" s="41"/>
    </row>
    <row r="176" spans="1:10" ht="21">
      <c r="A176" s="22">
        <v>11</v>
      </c>
      <c r="B176" s="53">
        <v>4202</v>
      </c>
      <c r="C176" s="22" t="s">
        <v>29</v>
      </c>
      <c r="D176" s="43">
        <v>128481</v>
      </c>
      <c r="E176" s="31" t="s">
        <v>30</v>
      </c>
      <c r="F176" s="39">
        <v>11090</v>
      </c>
      <c r="G176" s="45">
        <v>754360.2100000001</v>
      </c>
      <c r="H176" s="39">
        <v>3467.67</v>
      </c>
      <c r="I176" s="45">
        <v>53046.79000000001</v>
      </c>
      <c r="J176" s="41"/>
    </row>
    <row r="177" spans="1:10" ht="21">
      <c r="A177" s="22">
        <v>12</v>
      </c>
      <c r="B177" s="53">
        <v>9015</v>
      </c>
      <c r="C177" s="22" t="s">
        <v>300</v>
      </c>
      <c r="D177" s="30">
        <v>713</v>
      </c>
      <c r="E177" s="31" t="s">
        <v>23</v>
      </c>
      <c r="F177" s="39">
        <v>4040</v>
      </c>
      <c r="G177" s="39">
        <v>628213</v>
      </c>
      <c r="H177" s="45">
        <v>0</v>
      </c>
      <c r="I177" s="39">
        <v>0</v>
      </c>
      <c r="J177" s="41" t="s">
        <v>24</v>
      </c>
    </row>
    <row r="178" spans="1:10" ht="21">
      <c r="A178" s="22">
        <v>13</v>
      </c>
      <c r="B178" s="47">
        <v>44013000</v>
      </c>
      <c r="C178" s="22" t="s">
        <v>25</v>
      </c>
      <c r="D178" s="30">
        <v>608000</v>
      </c>
      <c r="E178" s="31" t="s">
        <v>12</v>
      </c>
      <c r="F178" s="45">
        <v>608000</v>
      </c>
      <c r="G178" s="39">
        <v>608000</v>
      </c>
      <c r="H178" s="45">
        <v>6080</v>
      </c>
      <c r="I178" s="39">
        <v>42979</v>
      </c>
      <c r="J178" s="41"/>
    </row>
    <row r="179" spans="1:10" ht="21">
      <c r="A179" s="22">
        <v>14</v>
      </c>
      <c r="B179" s="53">
        <v>3926</v>
      </c>
      <c r="C179" s="22" t="s">
        <v>32</v>
      </c>
      <c r="D179" s="43">
        <v>30922</v>
      </c>
      <c r="E179" s="31" t="s">
        <v>17</v>
      </c>
      <c r="F179" s="39">
        <v>24711</v>
      </c>
      <c r="G179" s="45">
        <v>579376.3299999996</v>
      </c>
      <c r="H179" s="39">
        <v>57412.7</v>
      </c>
      <c r="I179" s="45">
        <v>44573.68999999999</v>
      </c>
      <c r="J179" s="41"/>
    </row>
    <row r="180" spans="1:10" ht="21">
      <c r="A180" s="22">
        <v>15</v>
      </c>
      <c r="B180" s="36">
        <v>44029000</v>
      </c>
      <c r="C180" s="22" t="s">
        <v>252</v>
      </c>
      <c r="D180" s="30">
        <v>702000</v>
      </c>
      <c r="E180" s="31" t="s">
        <v>12</v>
      </c>
      <c r="F180" s="45">
        <v>702000</v>
      </c>
      <c r="G180" s="39">
        <v>526500</v>
      </c>
      <c r="H180" s="45">
        <v>0</v>
      </c>
      <c r="I180" s="39">
        <v>36855</v>
      </c>
      <c r="J180" s="41"/>
    </row>
    <row r="181" spans="1:10" ht="21">
      <c r="A181" s="22">
        <v>16</v>
      </c>
      <c r="B181" s="36">
        <v>12079990</v>
      </c>
      <c r="C181" s="22" t="s">
        <v>249</v>
      </c>
      <c r="D181" s="30">
        <v>40000</v>
      </c>
      <c r="E181" s="31" t="s">
        <v>12</v>
      </c>
      <c r="F181" s="45">
        <v>40000</v>
      </c>
      <c r="G181" s="39">
        <v>440000</v>
      </c>
      <c r="H181" s="45">
        <v>0</v>
      </c>
      <c r="I181" s="39">
        <v>0</v>
      </c>
      <c r="J181" s="41"/>
    </row>
    <row r="182" spans="1:10" ht="21">
      <c r="A182" s="22">
        <v>17</v>
      </c>
      <c r="B182" s="47">
        <v>44123100</v>
      </c>
      <c r="C182" s="22" t="s">
        <v>31</v>
      </c>
      <c r="D182" s="30">
        <v>28.339</v>
      </c>
      <c r="E182" s="31" t="s">
        <v>14</v>
      </c>
      <c r="F182" s="45">
        <v>28339</v>
      </c>
      <c r="G182" s="39">
        <v>327584</v>
      </c>
      <c r="H182" s="45">
        <v>16379</v>
      </c>
      <c r="I182" s="39">
        <v>24077</v>
      </c>
      <c r="J182" s="41"/>
    </row>
    <row r="183" spans="1:10" ht="21">
      <c r="A183" s="22">
        <v>18</v>
      </c>
      <c r="B183" s="36">
        <v>54076900</v>
      </c>
      <c r="C183" s="22" t="s">
        <v>217</v>
      </c>
      <c r="D183" s="30">
        <v>3705</v>
      </c>
      <c r="E183" s="31" t="s">
        <v>12</v>
      </c>
      <c r="F183" s="45">
        <v>3705</v>
      </c>
      <c r="G183" s="39">
        <v>307495.42</v>
      </c>
      <c r="H183" s="39">
        <v>1355.23</v>
      </c>
      <c r="I183" s="45">
        <v>21619.539999999997</v>
      </c>
      <c r="J183" s="41"/>
    </row>
    <row r="184" spans="1:10" ht="21">
      <c r="A184" s="22">
        <v>19</v>
      </c>
      <c r="B184" s="42">
        <v>58042900</v>
      </c>
      <c r="C184" s="22" t="s">
        <v>301</v>
      </c>
      <c r="D184" s="30">
        <v>5165</v>
      </c>
      <c r="E184" s="31" t="s">
        <v>12</v>
      </c>
      <c r="F184" s="45">
        <v>5165</v>
      </c>
      <c r="G184" s="39">
        <v>276265.61</v>
      </c>
      <c r="H184" s="45">
        <v>19398.32</v>
      </c>
      <c r="I184" s="39">
        <v>20696.47</v>
      </c>
      <c r="J184" s="41"/>
    </row>
    <row r="185" spans="1:10" ht="21">
      <c r="A185" s="58">
        <v>20</v>
      </c>
      <c r="B185" s="80" t="s">
        <v>40</v>
      </c>
      <c r="C185" s="59" t="s">
        <v>41</v>
      </c>
      <c r="D185" s="60">
        <v>902785</v>
      </c>
      <c r="E185" s="31" t="s">
        <v>40</v>
      </c>
      <c r="F185" s="39">
        <v>218740</v>
      </c>
      <c r="G185" s="39">
        <v>4636686.2200000025</v>
      </c>
      <c r="H185" s="39">
        <v>354384.6400000003</v>
      </c>
      <c r="I185" s="39">
        <v>294707.31999999983</v>
      </c>
      <c r="J185" s="35"/>
    </row>
    <row r="186" spans="1:10" ht="21">
      <c r="A186" s="496" t="s">
        <v>42</v>
      </c>
      <c r="B186" s="498"/>
      <c r="C186" s="499"/>
      <c r="D186" s="499"/>
      <c r="E186" s="500"/>
      <c r="F186" s="63">
        <f>SUM(F166:F185)</f>
        <v>10604075</v>
      </c>
      <c r="G186" s="63">
        <f>SUM(G166:G185)</f>
        <v>79756208.15999998</v>
      </c>
      <c r="H186" s="63">
        <f>SUM(H166:H185)</f>
        <v>1704867.0000000005</v>
      </c>
      <c r="I186" s="63">
        <f>SUM(I166:I185)</f>
        <v>4158777.9999999995</v>
      </c>
      <c r="J186" s="65"/>
    </row>
    <row r="187" spans="3:9" ht="21">
      <c r="C187" s="9"/>
      <c r="D187" s="12"/>
      <c r="F187" s="12"/>
      <c r="G187" s="100"/>
      <c r="H187" s="12"/>
      <c r="I187" s="12"/>
    </row>
    <row r="188" spans="1:9" ht="21">
      <c r="A188" s="66" t="s">
        <v>302</v>
      </c>
      <c r="B188" s="66"/>
      <c r="C188" s="9"/>
      <c r="D188" s="67"/>
      <c r="E188" s="68"/>
      <c r="F188" s="12"/>
      <c r="G188" s="12"/>
      <c r="H188" s="12"/>
      <c r="I188" s="12"/>
    </row>
    <row r="190" spans="1:10" ht="21">
      <c r="A190" s="495" t="s">
        <v>0</v>
      </c>
      <c r="B190" s="495"/>
      <c r="C190" s="495"/>
      <c r="D190" s="495"/>
      <c r="E190" s="495"/>
      <c r="F190" s="495"/>
      <c r="G190" s="495"/>
      <c r="H190" s="495"/>
      <c r="I190" s="495"/>
      <c r="J190" s="495"/>
    </row>
    <row r="191" spans="1:10" ht="21">
      <c r="A191" s="495" t="s">
        <v>317</v>
      </c>
      <c r="B191" s="495"/>
      <c r="C191" s="495"/>
      <c r="D191" s="495"/>
      <c r="E191" s="495"/>
      <c r="F191" s="495"/>
      <c r="G191" s="495"/>
      <c r="H191" s="495"/>
      <c r="I191" s="495"/>
      <c r="J191" s="495"/>
    </row>
    <row r="192" spans="1:10" ht="21">
      <c r="A192" s="26" t="s">
        <v>2</v>
      </c>
      <c r="B192" s="78" t="s">
        <v>3</v>
      </c>
      <c r="C192" s="26" t="s">
        <v>4</v>
      </c>
      <c r="D192" s="496" t="s">
        <v>5</v>
      </c>
      <c r="E192" s="497"/>
      <c r="F192" s="102" t="s">
        <v>6</v>
      </c>
      <c r="G192" s="102" t="s">
        <v>7</v>
      </c>
      <c r="H192" s="102" t="s">
        <v>8</v>
      </c>
      <c r="I192" s="102" t="s">
        <v>9</v>
      </c>
      <c r="J192" s="26" t="s">
        <v>10</v>
      </c>
    </row>
    <row r="193" spans="1:10" ht="21">
      <c r="A193" s="22">
        <v>1</v>
      </c>
      <c r="B193" s="101">
        <v>4407</v>
      </c>
      <c r="C193" s="22" t="s">
        <v>13</v>
      </c>
      <c r="D193" s="103">
        <v>3687.963</v>
      </c>
      <c r="E193" s="31" t="s">
        <v>14</v>
      </c>
      <c r="F193" s="104">
        <v>3687963</v>
      </c>
      <c r="G193" s="104">
        <v>19462175</v>
      </c>
      <c r="H193" s="104">
        <v>207889.99999999997</v>
      </c>
      <c r="I193" s="104">
        <v>1376900</v>
      </c>
      <c r="J193" s="99"/>
    </row>
    <row r="194" spans="1:10" ht="21">
      <c r="A194" s="22">
        <v>2</v>
      </c>
      <c r="B194" s="44">
        <v>7049010</v>
      </c>
      <c r="C194" s="22" t="s">
        <v>11</v>
      </c>
      <c r="D194" s="105">
        <v>1890100</v>
      </c>
      <c r="E194" s="31" t="s">
        <v>12</v>
      </c>
      <c r="F194" s="104">
        <v>1890100</v>
      </c>
      <c r="G194" s="106">
        <v>18901000</v>
      </c>
      <c r="H194" s="104">
        <v>0</v>
      </c>
      <c r="I194" s="104">
        <v>0</v>
      </c>
      <c r="J194" s="31"/>
    </row>
    <row r="195" spans="1:10" ht="21">
      <c r="A195" s="22">
        <v>3</v>
      </c>
      <c r="B195" s="44" t="s">
        <v>15</v>
      </c>
      <c r="C195" s="22" t="s">
        <v>16</v>
      </c>
      <c r="D195" s="107">
        <v>1543520</v>
      </c>
      <c r="E195" s="31" t="s">
        <v>17</v>
      </c>
      <c r="F195" s="106">
        <v>172333</v>
      </c>
      <c r="G195" s="104">
        <v>17949291.470000003</v>
      </c>
      <c r="H195" s="104">
        <v>851163.5799999998</v>
      </c>
      <c r="I195" s="104">
        <v>1316024.42</v>
      </c>
      <c r="J195" s="31"/>
    </row>
    <row r="196" spans="1:10" ht="21">
      <c r="A196" s="22">
        <v>4</v>
      </c>
      <c r="B196" s="44">
        <v>7069000</v>
      </c>
      <c r="C196" s="22" t="s">
        <v>39</v>
      </c>
      <c r="D196" s="105">
        <v>313300</v>
      </c>
      <c r="E196" s="31" t="s">
        <v>12</v>
      </c>
      <c r="F196" s="104">
        <v>313300</v>
      </c>
      <c r="G196" s="106">
        <v>4699500</v>
      </c>
      <c r="H196" s="104">
        <v>0</v>
      </c>
      <c r="I196" s="104">
        <v>0</v>
      </c>
      <c r="J196" s="31"/>
    </row>
    <row r="197" spans="1:10" ht="21">
      <c r="A197" s="22">
        <v>5</v>
      </c>
      <c r="B197" s="44">
        <v>8030090</v>
      </c>
      <c r="C197" s="22" t="s">
        <v>19</v>
      </c>
      <c r="D197" s="105">
        <v>329800</v>
      </c>
      <c r="E197" s="31" t="s">
        <v>12</v>
      </c>
      <c r="F197" s="104">
        <v>329800</v>
      </c>
      <c r="G197" s="106">
        <v>2308600</v>
      </c>
      <c r="H197" s="104">
        <v>0</v>
      </c>
      <c r="I197" s="104">
        <v>0</v>
      </c>
      <c r="J197" s="31"/>
    </row>
    <row r="198" spans="1:10" ht="21">
      <c r="A198" s="22">
        <v>6</v>
      </c>
      <c r="B198" s="44">
        <v>7141011</v>
      </c>
      <c r="C198" s="22" t="s">
        <v>274</v>
      </c>
      <c r="D198" s="105">
        <v>233000</v>
      </c>
      <c r="E198" s="31" t="s">
        <v>12</v>
      </c>
      <c r="F198" s="104">
        <v>233000</v>
      </c>
      <c r="G198" s="106">
        <v>1631000</v>
      </c>
      <c r="H198" s="104">
        <v>0</v>
      </c>
      <c r="I198" s="104">
        <v>0</v>
      </c>
      <c r="J198" s="31"/>
    </row>
    <row r="199" spans="1:10" ht="21">
      <c r="A199" s="22">
        <v>7</v>
      </c>
      <c r="B199" s="47">
        <v>44186000</v>
      </c>
      <c r="C199" s="22" t="s">
        <v>318</v>
      </c>
      <c r="D199" s="108">
        <v>257</v>
      </c>
      <c r="E199" s="31" t="s">
        <v>255</v>
      </c>
      <c r="F199" s="104">
        <v>63628</v>
      </c>
      <c r="G199" s="106">
        <v>1006450</v>
      </c>
      <c r="H199" s="104">
        <v>301935</v>
      </c>
      <c r="I199" s="104">
        <v>91585</v>
      </c>
      <c r="J199" s="31"/>
    </row>
    <row r="200" spans="1:10" ht="21">
      <c r="A200" s="22">
        <v>8</v>
      </c>
      <c r="B200" s="101">
        <v>4202</v>
      </c>
      <c r="C200" s="22" t="s">
        <v>29</v>
      </c>
      <c r="D200" s="107">
        <v>199822</v>
      </c>
      <c r="E200" s="31" t="s">
        <v>30</v>
      </c>
      <c r="F200" s="106">
        <v>12580</v>
      </c>
      <c r="G200" s="104">
        <v>913039.6999999998</v>
      </c>
      <c r="H200" s="104">
        <v>2110.1</v>
      </c>
      <c r="I200" s="104">
        <v>64058.520000000004</v>
      </c>
      <c r="J200" s="31"/>
    </row>
    <row r="201" spans="1:10" ht="21">
      <c r="A201" s="22">
        <v>9</v>
      </c>
      <c r="B201" s="44">
        <v>85153990</v>
      </c>
      <c r="C201" s="22" t="s">
        <v>319</v>
      </c>
      <c r="D201" s="108">
        <v>7</v>
      </c>
      <c r="E201" s="31" t="s">
        <v>23</v>
      </c>
      <c r="F201" s="104">
        <v>2033</v>
      </c>
      <c r="G201" s="106">
        <v>888000</v>
      </c>
      <c r="H201" s="104">
        <v>0</v>
      </c>
      <c r="I201" s="104">
        <v>0</v>
      </c>
      <c r="J201" s="31" t="s">
        <v>24</v>
      </c>
    </row>
    <row r="202" spans="1:10" ht="21">
      <c r="A202" s="22">
        <v>10</v>
      </c>
      <c r="B202" s="22">
        <v>11042990</v>
      </c>
      <c r="C202" s="22" t="s">
        <v>276</v>
      </c>
      <c r="D202" s="105">
        <v>13312</v>
      </c>
      <c r="E202" s="31" t="s">
        <v>12</v>
      </c>
      <c r="F202" s="104">
        <v>13312</v>
      </c>
      <c r="G202" s="106">
        <v>825119</v>
      </c>
      <c r="H202" s="104">
        <v>0</v>
      </c>
      <c r="I202" s="104">
        <v>57756</v>
      </c>
      <c r="J202" s="41"/>
    </row>
    <row r="203" spans="1:10" ht="21">
      <c r="A203" s="22">
        <v>11</v>
      </c>
      <c r="B203" s="53">
        <v>1301</v>
      </c>
      <c r="C203" s="22" t="s">
        <v>320</v>
      </c>
      <c r="D203" s="109">
        <v>100000</v>
      </c>
      <c r="E203" s="31" t="s">
        <v>12</v>
      </c>
      <c r="F203" s="106">
        <v>100000</v>
      </c>
      <c r="G203" s="104">
        <v>796128</v>
      </c>
      <c r="H203" s="104">
        <v>32200</v>
      </c>
      <c r="I203" s="104">
        <v>10648</v>
      </c>
      <c r="J203" s="31"/>
    </row>
    <row r="204" spans="1:10" ht="21">
      <c r="A204" s="22">
        <v>12</v>
      </c>
      <c r="B204" s="22">
        <v>44013000</v>
      </c>
      <c r="C204" s="22" t="s">
        <v>25</v>
      </c>
      <c r="D204" s="105">
        <v>775000</v>
      </c>
      <c r="E204" s="31" t="s">
        <v>12</v>
      </c>
      <c r="F204" s="104">
        <v>775000</v>
      </c>
      <c r="G204" s="106">
        <v>775000</v>
      </c>
      <c r="H204" s="104">
        <v>7750</v>
      </c>
      <c r="I204" s="104">
        <v>54786</v>
      </c>
      <c r="J204" s="31"/>
    </row>
    <row r="205" spans="1:10" ht="21">
      <c r="A205" s="22">
        <v>13</v>
      </c>
      <c r="B205" s="22">
        <v>1211</v>
      </c>
      <c r="C205" s="22" t="s">
        <v>321</v>
      </c>
      <c r="D205" s="109">
        <v>168061</v>
      </c>
      <c r="E205" s="31" t="s">
        <v>12</v>
      </c>
      <c r="F205" s="106">
        <v>168061</v>
      </c>
      <c r="G205" s="104">
        <v>771445</v>
      </c>
      <c r="H205" s="104">
        <v>42610</v>
      </c>
      <c r="I205" s="104">
        <v>0</v>
      </c>
      <c r="J205" s="31"/>
    </row>
    <row r="206" spans="1:10" ht="21">
      <c r="A206" s="22">
        <v>14</v>
      </c>
      <c r="B206" s="53">
        <v>42033000</v>
      </c>
      <c r="C206" s="22" t="s">
        <v>34</v>
      </c>
      <c r="D206" s="108">
        <v>136901</v>
      </c>
      <c r="E206" s="31" t="s">
        <v>35</v>
      </c>
      <c r="F206" s="104">
        <v>7259</v>
      </c>
      <c r="G206" s="106">
        <v>770359.46</v>
      </c>
      <c r="H206" s="104">
        <v>0</v>
      </c>
      <c r="I206" s="104">
        <v>53924.229999999996</v>
      </c>
      <c r="J206" s="31"/>
    </row>
    <row r="207" spans="1:10" ht="21">
      <c r="A207" s="22">
        <v>15</v>
      </c>
      <c r="B207" s="47">
        <v>54076900</v>
      </c>
      <c r="C207" s="22" t="s">
        <v>217</v>
      </c>
      <c r="D207" s="105">
        <v>8719</v>
      </c>
      <c r="E207" s="31" t="s">
        <v>12</v>
      </c>
      <c r="F207" s="104">
        <v>8719</v>
      </c>
      <c r="G207" s="106">
        <v>720287.7900000003</v>
      </c>
      <c r="H207" s="104">
        <v>7355.59</v>
      </c>
      <c r="I207" s="104">
        <v>50933.89</v>
      </c>
      <c r="J207" s="31"/>
    </row>
    <row r="208" spans="1:10" ht="21">
      <c r="A208" s="22">
        <v>16</v>
      </c>
      <c r="B208" s="53">
        <v>91021900</v>
      </c>
      <c r="C208" s="22" t="s">
        <v>26</v>
      </c>
      <c r="D208" s="108">
        <v>161736</v>
      </c>
      <c r="E208" s="31" t="s">
        <v>27</v>
      </c>
      <c r="F208" s="104">
        <v>5046</v>
      </c>
      <c r="G208" s="106">
        <v>677631.4600000001</v>
      </c>
      <c r="H208" s="104">
        <v>33871.39</v>
      </c>
      <c r="I208" s="104">
        <v>49795.57000000001</v>
      </c>
      <c r="J208" s="31"/>
    </row>
    <row r="209" spans="1:10" ht="21">
      <c r="A209" s="22">
        <v>17</v>
      </c>
      <c r="B209" s="36">
        <v>3926</v>
      </c>
      <c r="C209" s="22" t="s">
        <v>32</v>
      </c>
      <c r="D209" s="107">
        <v>42920</v>
      </c>
      <c r="E209" s="31" t="s">
        <v>17</v>
      </c>
      <c r="F209" s="106">
        <v>25880</v>
      </c>
      <c r="G209" s="104">
        <v>638802.3699999996</v>
      </c>
      <c r="H209" s="104">
        <v>59278.03999999998</v>
      </c>
      <c r="I209" s="104">
        <v>48863.92</v>
      </c>
      <c r="J209" s="31"/>
    </row>
    <row r="210" spans="1:10" ht="21">
      <c r="A210" s="22">
        <v>18</v>
      </c>
      <c r="B210" s="36">
        <v>44029000</v>
      </c>
      <c r="C210" s="22" t="s">
        <v>252</v>
      </c>
      <c r="D210" s="105">
        <v>768000</v>
      </c>
      <c r="E210" s="31" t="s">
        <v>12</v>
      </c>
      <c r="F210" s="104">
        <v>768000</v>
      </c>
      <c r="G210" s="106">
        <v>576000</v>
      </c>
      <c r="H210" s="104">
        <v>0</v>
      </c>
      <c r="I210" s="104">
        <v>40320</v>
      </c>
      <c r="J210" s="31"/>
    </row>
    <row r="211" spans="1:10" ht="21">
      <c r="A211" s="22">
        <v>19</v>
      </c>
      <c r="B211" s="101">
        <v>7117</v>
      </c>
      <c r="C211" s="22" t="s">
        <v>218</v>
      </c>
      <c r="D211" s="107">
        <v>120597</v>
      </c>
      <c r="E211" s="31" t="s">
        <v>17</v>
      </c>
      <c r="F211" s="106">
        <v>10092</v>
      </c>
      <c r="G211" s="104">
        <v>463796.93</v>
      </c>
      <c r="H211" s="104">
        <v>52975.2</v>
      </c>
      <c r="I211" s="104">
        <v>36171.33</v>
      </c>
      <c r="J211" s="31"/>
    </row>
    <row r="212" spans="1:10" ht="21">
      <c r="A212" s="22">
        <v>20</v>
      </c>
      <c r="B212" s="22" t="s">
        <v>40</v>
      </c>
      <c r="C212" s="59" t="s">
        <v>41</v>
      </c>
      <c r="D212" s="23">
        <v>712132</v>
      </c>
      <c r="E212" s="31" t="s">
        <v>40</v>
      </c>
      <c r="F212" s="111">
        <v>226917</v>
      </c>
      <c r="G212" s="104">
        <v>4956450.890000002</v>
      </c>
      <c r="H212" s="104">
        <v>361658.0999999999</v>
      </c>
      <c r="I212" s="104">
        <v>319541.1199999999</v>
      </c>
      <c r="J212" s="99"/>
    </row>
    <row r="213" spans="1:10" ht="21">
      <c r="A213" s="496" t="s">
        <v>42</v>
      </c>
      <c r="B213" s="498"/>
      <c r="C213" s="499"/>
      <c r="D213" s="499"/>
      <c r="E213" s="500"/>
      <c r="F213" s="110">
        <f>SUM(F193:F212)</f>
        <v>8813023</v>
      </c>
      <c r="G213" s="110">
        <f>SUM(G193:G212)</f>
        <v>79730077.07000001</v>
      </c>
      <c r="H213" s="110">
        <f>SUM(H193:H212)</f>
        <v>1960796.9999999998</v>
      </c>
      <c r="I213" s="110">
        <f>SUM(I193:I212)</f>
        <v>3571308</v>
      </c>
      <c r="J213" s="65"/>
    </row>
    <row r="214" spans="2:9" ht="21">
      <c r="B214" s="9"/>
      <c r="C214" s="9"/>
      <c r="D214" s="112"/>
      <c r="F214" s="112"/>
      <c r="G214" s="113"/>
      <c r="H214" s="112"/>
      <c r="I214" s="112"/>
    </row>
    <row r="215" spans="1:9" ht="21">
      <c r="A215" s="66" t="s">
        <v>302</v>
      </c>
      <c r="B215" s="9"/>
      <c r="C215" s="9"/>
      <c r="D215" s="114"/>
      <c r="E215" s="68"/>
      <c r="F215" s="112"/>
      <c r="G215" s="112"/>
      <c r="H215" s="112"/>
      <c r="I215" s="112"/>
    </row>
    <row r="217" spans="1:10" ht="21">
      <c r="A217" s="495" t="s">
        <v>0</v>
      </c>
      <c r="B217" s="495"/>
      <c r="C217" s="495"/>
      <c r="D217" s="495"/>
      <c r="E217" s="495"/>
      <c r="F217" s="495"/>
      <c r="G217" s="495"/>
      <c r="H217" s="495"/>
      <c r="I217" s="495"/>
      <c r="J217" s="495"/>
    </row>
    <row r="218" spans="1:10" ht="21">
      <c r="A218" s="495" t="s">
        <v>344</v>
      </c>
      <c r="B218" s="495"/>
      <c r="C218" s="495"/>
      <c r="D218" s="495"/>
      <c r="E218" s="495"/>
      <c r="F218" s="495"/>
      <c r="G218" s="495"/>
      <c r="H218" s="495"/>
      <c r="I218" s="495"/>
      <c r="J218" s="495"/>
    </row>
    <row r="219" spans="1:10" ht="21">
      <c r="A219" s="26" t="s">
        <v>2</v>
      </c>
      <c r="B219" s="78" t="s">
        <v>3</v>
      </c>
      <c r="C219" s="26" t="s">
        <v>4</v>
      </c>
      <c r="D219" s="496" t="s">
        <v>5</v>
      </c>
      <c r="E219" s="497"/>
      <c r="F219" s="27" t="s">
        <v>6</v>
      </c>
      <c r="G219" s="28" t="s">
        <v>7</v>
      </c>
      <c r="H219" s="28" t="s">
        <v>8</v>
      </c>
      <c r="I219" s="27" t="s">
        <v>9</v>
      </c>
      <c r="J219" s="26" t="s">
        <v>10</v>
      </c>
    </row>
    <row r="220" spans="1:10" ht="21">
      <c r="A220" s="22">
        <v>1</v>
      </c>
      <c r="B220" s="42">
        <v>7049010</v>
      </c>
      <c r="C220" s="22" t="s">
        <v>11</v>
      </c>
      <c r="D220" s="115">
        <v>7054100</v>
      </c>
      <c r="E220" s="31" t="s">
        <v>12</v>
      </c>
      <c r="F220" s="45">
        <v>7054100</v>
      </c>
      <c r="G220" s="39">
        <v>70541000</v>
      </c>
      <c r="H220" s="39">
        <v>0</v>
      </c>
      <c r="I220" s="38">
        <v>0</v>
      </c>
      <c r="J220" s="35"/>
    </row>
    <row r="221" spans="1:10" ht="21">
      <c r="A221" s="22">
        <v>2</v>
      </c>
      <c r="B221" s="36">
        <v>4407</v>
      </c>
      <c r="C221" s="22" t="s">
        <v>13</v>
      </c>
      <c r="D221" s="74">
        <v>5063.135</v>
      </c>
      <c r="E221" s="31" t="s">
        <v>14</v>
      </c>
      <c r="F221" s="45">
        <v>5063135</v>
      </c>
      <c r="G221" s="39">
        <v>27879479</v>
      </c>
      <c r="H221" s="45">
        <v>289322.54</v>
      </c>
      <c r="I221" s="39">
        <v>1971812.6300000004</v>
      </c>
      <c r="J221" s="41"/>
    </row>
    <row r="222" spans="1:10" ht="21">
      <c r="A222" s="22">
        <v>3</v>
      </c>
      <c r="B222" s="42">
        <v>7069000</v>
      </c>
      <c r="C222" s="22" t="s">
        <v>39</v>
      </c>
      <c r="D222" s="115">
        <v>1423500</v>
      </c>
      <c r="E222" s="31" t="s">
        <v>12</v>
      </c>
      <c r="F222" s="39">
        <v>1423500</v>
      </c>
      <c r="G222" s="39">
        <v>21352500</v>
      </c>
      <c r="H222" s="39">
        <v>0</v>
      </c>
      <c r="I222" s="39">
        <v>0</v>
      </c>
      <c r="J222" s="41"/>
    </row>
    <row r="223" spans="1:10" ht="21">
      <c r="A223" s="22">
        <v>4</v>
      </c>
      <c r="B223" s="44" t="s">
        <v>15</v>
      </c>
      <c r="C223" s="22" t="s">
        <v>16</v>
      </c>
      <c r="D223" s="70">
        <v>1246168</v>
      </c>
      <c r="E223" s="31" t="s">
        <v>17</v>
      </c>
      <c r="F223" s="39">
        <v>144295</v>
      </c>
      <c r="G223" s="45">
        <v>14692065.549999997</v>
      </c>
      <c r="H223" s="39">
        <v>691142.1599999999</v>
      </c>
      <c r="I223" s="39">
        <v>1076824.5999999999</v>
      </c>
      <c r="J223" s="41"/>
    </row>
    <row r="224" spans="1:10" ht="21">
      <c r="A224" s="22">
        <v>5</v>
      </c>
      <c r="B224" s="44">
        <v>90281090</v>
      </c>
      <c r="C224" s="22" t="s">
        <v>345</v>
      </c>
      <c r="D224" s="70">
        <v>32</v>
      </c>
      <c r="E224" s="31" t="s">
        <v>17</v>
      </c>
      <c r="F224" s="45">
        <v>357</v>
      </c>
      <c r="G224" s="39">
        <v>8765436</v>
      </c>
      <c r="H224" s="45">
        <v>0</v>
      </c>
      <c r="I224" s="39">
        <v>0</v>
      </c>
      <c r="J224" s="41" t="s">
        <v>24</v>
      </c>
    </row>
    <row r="225" spans="1:10" ht="21">
      <c r="A225" s="22">
        <v>6</v>
      </c>
      <c r="B225" s="44">
        <v>12021090</v>
      </c>
      <c r="C225" s="22" t="s">
        <v>21</v>
      </c>
      <c r="D225" s="115">
        <v>315600</v>
      </c>
      <c r="E225" s="31" t="s">
        <v>12</v>
      </c>
      <c r="F225" s="45">
        <v>315600</v>
      </c>
      <c r="G225" s="39">
        <v>4654000</v>
      </c>
      <c r="H225" s="45">
        <v>0</v>
      </c>
      <c r="I225" s="39">
        <v>0</v>
      </c>
      <c r="J225" s="41"/>
    </row>
    <row r="226" spans="1:10" ht="21">
      <c r="A226" s="22">
        <v>7</v>
      </c>
      <c r="B226" s="47">
        <v>8030090</v>
      </c>
      <c r="C226" s="22" t="s">
        <v>19</v>
      </c>
      <c r="D226" s="115">
        <v>645100</v>
      </c>
      <c r="E226" s="31" t="s">
        <v>12</v>
      </c>
      <c r="F226" s="45">
        <v>645100</v>
      </c>
      <c r="G226" s="39">
        <v>4515700</v>
      </c>
      <c r="H226" s="61">
        <v>0</v>
      </c>
      <c r="I226" s="39">
        <v>0</v>
      </c>
      <c r="J226" s="41"/>
    </row>
    <row r="227" spans="1:10" ht="21">
      <c r="A227" s="22">
        <v>8</v>
      </c>
      <c r="B227" s="44">
        <v>84295200</v>
      </c>
      <c r="C227" s="22" t="s">
        <v>346</v>
      </c>
      <c r="D227" s="70">
        <v>2</v>
      </c>
      <c r="E227" s="31" t="s">
        <v>61</v>
      </c>
      <c r="F227" s="45">
        <v>41600</v>
      </c>
      <c r="G227" s="39">
        <v>3020288</v>
      </c>
      <c r="H227" s="45">
        <v>0</v>
      </c>
      <c r="I227" s="39">
        <v>0</v>
      </c>
      <c r="J227" s="41" t="s">
        <v>24</v>
      </c>
    </row>
    <row r="228" spans="1:10" ht="21">
      <c r="A228" s="22">
        <v>9</v>
      </c>
      <c r="B228" s="101">
        <v>84294010</v>
      </c>
      <c r="C228" s="22" t="s">
        <v>347</v>
      </c>
      <c r="D228" s="70">
        <v>2</v>
      </c>
      <c r="E228" s="31" t="s">
        <v>61</v>
      </c>
      <c r="F228" s="39">
        <v>14650</v>
      </c>
      <c r="G228" s="39">
        <v>1735786</v>
      </c>
      <c r="H228" s="39">
        <v>0</v>
      </c>
      <c r="I228" s="45">
        <v>0</v>
      </c>
      <c r="J228" s="41" t="s">
        <v>24</v>
      </c>
    </row>
    <row r="229" spans="1:10" ht="21">
      <c r="A229" s="22">
        <v>10</v>
      </c>
      <c r="B229" s="101">
        <v>54076900</v>
      </c>
      <c r="C229" s="22" t="s">
        <v>217</v>
      </c>
      <c r="D229" s="115">
        <v>145017</v>
      </c>
      <c r="E229" s="31" t="s">
        <v>275</v>
      </c>
      <c r="F229" s="45">
        <v>12674</v>
      </c>
      <c r="G229" s="39">
        <v>1092882.09</v>
      </c>
      <c r="H229" s="45">
        <v>1662.3799999999999</v>
      </c>
      <c r="I229" s="39">
        <v>76618.1</v>
      </c>
      <c r="J229" s="41"/>
    </row>
    <row r="230" spans="1:10" ht="21">
      <c r="A230" s="22">
        <v>11</v>
      </c>
      <c r="B230" s="47">
        <v>7141011</v>
      </c>
      <c r="C230" s="22" t="s">
        <v>274</v>
      </c>
      <c r="D230" s="115">
        <v>150000</v>
      </c>
      <c r="E230" s="31" t="s">
        <v>12</v>
      </c>
      <c r="F230" s="45">
        <v>150000</v>
      </c>
      <c r="G230" s="39">
        <v>1050000</v>
      </c>
      <c r="H230" s="45">
        <v>0</v>
      </c>
      <c r="I230" s="39">
        <v>0</v>
      </c>
      <c r="J230" s="41"/>
    </row>
    <row r="231" spans="1:10" ht="21">
      <c r="A231" s="22">
        <v>12</v>
      </c>
      <c r="B231" s="47">
        <v>87019099</v>
      </c>
      <c r="C231" s="22" t="s">
        <v>348</v>
      </c>
      <c r="D231" s="115">
        <v>1</v>
      </c>
      <c r="E231" s="31" t="s">
        <v>61</v>
      </c>
      <c r="F231" s="45">
        <v>11170</v>
      </c>
      <c r="G231" s="39">
        <v>1004510</v>
      </c>
      <c r="H231" s="45">
        <v>0</v>
      </c>
      <c r="I231" s="39">
        <v>0</v>
      </c>
      <c r="J231" s="41" t="s">
        <v>24</v>
      </c>
    </row>
    <row r="232" spans="1:10" ht="21">
      <c r="A232" s="22">
        <v>13</v>
      </c>
      <c r="B232" s="53">
        <v>91021900</v>
      </c>
      <c r="C232" s="22" t="s">
        <v>26</v>
      </c>
      <c r="D232" s="70">
        <v>205517</v>
      </c>
      <c r="E232" s="31" t="s">
        <v>27</v>
      </c>
      <c r="F232" s="45">
        <v>7063</v>
      </c>
      <c r="G232" s="39">
        <v>879908.5699999998</v>
      </c>
      <c r="H232" s="39">
        <v>43986.810000000005</v>
      </c>
      <c r="I232" s="45">
        <v>64665.92</v>
      </c>
      <c r="J232" s="41"/>
    </row>
    <row r="233" spans="1:10" ht="21">
      <c r="A233" s="22">
        <v>14</v>
      </c>
      <c r="B233" s="44">
        <v>44013000</v>
      </c>
      <c r="C233" s="22" t="s">
        <v>25</v>
      </c>
      <c r="D233" s="115">
        <v>773000</v>
      </c>
      <c r="E233" s="31" t="s">
        <v>12</v>
      </c>
      <c r="F233" s="45">
        <v>773000</v>
      </c>
      <c r="G233" s="39">
        <v>773000</v>
      </c>
      <c r="H233" s="45">
        <v>7730</v>
      </c>
      <c r="I233" s="39">
        <v>54643</v>
      </c>
      <c r="J233" s="41"/>
    </row>
    <row r="234" spans="1:10" ht="21">
      <c r="A234" s="22">
        <v>15</v>
      </c>
      <c r="B234" s="36">
        <v>4202</v>
      </c>
      <c r="C234" s="22" t="s">
        <v>29</v>
      </c>
      <c r="D234" s="70">
        <v>112057</v>
      </c>
      <c r="E234" s="31" t="s">
        <v>30</v>
      </c>
      <c r="F234" s="39">
        <v>11362</v>
      </c>
      <c r="G234" s="45">
        <v>771416.1699999999</v>
      </c>
      <c r="H234" s="39">
        <v>3731.26</v>
      </c>
      <c r="I234" s="39">
        <v>54258.049999999996</v>
      </c>
      <c r="J234" s="41"/>
    </row>
    <row r="235" spans="1:10" ht="21">
      <c r="A235" s="22">
        <v>16</v>
      </c>
      <c r="B235" s="36">
        <v>3926</v>
      </c>
      <c r="C235" s="22" t="s">
        <v>32</v>
      </c>
      <c r="D235" s="70">
        <v>39098</v>
      </c>
      <c r="E235" s="31" t="s">
        <v>17</v>
      </c>
      <c r="F235" s="39">
        <v>27449</v>
      </c>
      <c r="G235" s="45">
        <v>662454.67</v>
      </c>
      <c r="H235" s="39">
        <v>65172.52000000003</v>
      </c>
      <c r="I235" s="39">
        <v>50933.15000000001</v>
      </c>
      <c r="J235" s="41"/>
    </row>
    <row r="236" spans="1:10" ht="21">
      <c r="A236" s="22">
        <v>17</v>
      </c>
      <c r="B236" s="47">
        <v>42033000</v>
      </c>
      <c r="C236" s="22" t="s">
        <v>34</v>
      </c>
      <c r="D236" s="70">
        <v>119532</v>
      </c>
      <c r="E236" s="31" t="s">
        <v>35</v>
      </c>
      <c r="F236" s="45">
        <v>5616</v>
      </c>
      <c r="G236" s="39">
        <v>565296.4999999999</v>
      </c>
      <c r="H236" s="45">
        <v>0</v>
      </c>
      <c r="I236" s="39">
        <v>39570.78999999999</v>
      </c>
      <c r="J236" s="41"/>
    </row>
    <row r="237" spans="1:10" ht="21">
      <c r="A237" s="22">
        <v>18</v>
      </c>
      <c r="B237" s="36">
        <v>44029000</v>
      </c>
      <c r="C237" s="22" t="s">
        <v>252</v>
      </c>
      <c r="D237" s="115">
        <v>582000</v>
      </c>
      <c r="E237" s="31" t="s">
        <v>12</v>
      </c>
      <c r="F237" s="45">
        <v>582000</v>
      </c>
      <c r="G237" s="39">
        <v>436500</v>
      </c>
      <c r="H237" s="39">
        <v>0</v>
      </c>
      <c r="I237" s="45">
        <v>30554</v>
      </c>
      <c r="J237" s="41"/>
    </row>
    <row r="238" spans="1:10" ht="21">
      <c r="A238" s="22">
        <v>19</v>
      </c>
      <c r="B238" s="42">
        <v>87049090</v>
      </c>
      <c r="C238" s="22" t="s">
        <v>349</v>
      </c>
      <c r="D238" s="115">
        <v>1</v>
      </c>
      <c r="E238" s="31" t="s">
        <v>61</v>
      </c>
      <c r="F238" s="45">
        <v>11650</v>
      </c>
      <c r="G238" s="39">
        <v>399600</v>
      </c>
      <c r="H238" s="45">
        <v>0</v>
      </c>
      <c r="I238" s="39">
        <v>0</v>
      </c>
      <c r="J238" s="41" t="s">
        <v>350</v>
      </c>
    </row>
    <row r="239" spans="1:10" ht="21">
      <c r="A239" s="58">
        <v>20</v>
      </c>
      <c r="B239" s="22" t="s">
        <v>40</v>
      </c>
      <c r="C239" s="59" t="s">
        <v>41</v>
      </c>
      <c r="D239" s="60">
        <v>749877</v>
      </c>
      <c r="E239" s="31" t="s">
        <v>40</v>
      </c>
      <c r="F239" s="39">
        <v>266946</v>
      </c>
      <c r="G239" s="39">
        <v>6184712.680000002</v>
      </c>
      <c r="H239" s="39">
        <v>336759.3299999998</v>
      </c>
      <c r="I239" s="39">
        <v>390445.7620000001</v>
      </c>
      <c r="J239" s="35"/>
    </row>
    <row r="240" spans="1:10" ht="21">
      <c r="A240" s="496" t="s">
        <v>42</v>
      </c>
      <c r="B240" s="498"/>
      <c r="C240" s="499"/>
      <c r="D240" s="499"/>
      <c r="E240" s="500"/>
      <c r="F240" s="63">
        <f>SUM(F220:F239)</f>
        <v>16561267</v>
      </c>
      <c r="G240" s="63">
        <f>SUM(G220:G239)</f>
        <v>170976535.23</v>
      </c>
      <c r="H240" s="63">
        <f>SUM(H220:H239)</f>
        <v>1439507</v>
      </c>
      <c r="I240" s="63">
        <f>SUM(I220:I239)</f>
        <v>3810326.0020000003</v>
      </c>
      <c r="J240" s="65"/>
    </row>
    <row r="241" spans="3:9" ht="21">
      <c r="C241" s="9"/>
      <c r="D241" s="116"/>
      <c r="F241" s="12"/>
      <c r="G241" s="100"/>
      <c r="H241" s="12"/>
      <c r="I241" s="12"/>
    </row>
    <row r="242" spans="1:9" ht="21">
      <c r="A242" s="66" t="s">
        <v>351</v>
      </c>
      <c r="B242" s="66"/>
      <c r="C242" s="9"/>
      <c r="D242" s="116"/>
      <c r="E242" s="68"/>
      <c r="F242" s="12"/>
      <c r="G242" s="12"/>
      <c r="H242" s="12"/>
      <c r="I242" s="12"/>
    </row>
    <row r="243" spans="2:9" ht="21">
      <c r="B243" s="10" t="s">
        <v>352</v>
      </c>
      <c r="C243" s="9"/>
      <c r="D243" s="116"/>
      <c r="F243" s="12"/>
      <c r="G243" s="12"/>
      <c r="H243" s="12"/>
      <c r="I243" s="12"/>
    </row>
    <row r="244" spans="1:10" ht="21">
      <c r="A244" s="495" t="s">
        <v>0</v>
      </c>
      <c r="B244" s="495"/>
      <c r="C244" s="495"/>
      <c r="D244" s="495"/>
      <c r="E244" s="495"/>
      <c r="F244" s="495"/>
      <c r="G244" s="495"/>
      <c r="H244" s="495"/>
      <c r="I244" s="495"/>
      <c r="J244" s="495"/>
    </row>
    <row r="245" spans="1:10" ht="21">
      <c r="A245" s="495" t="s">
        <v>382</v>
      </c>
      <c r="B245" s="495"/>
      <c r="C245" s="495"/>
      <c r="D245" s="495"/>
      <c r="E245" s="495"/>
      <c r="F245" s="495"/>
      <c r="G245" s="495"/>
      <c r="H245" s="495"/>
      <c r="I245" s="495"/>
      <c r="J245" s="495"/>
    </row>
    <row r="246" spans="1:10" ht="21">
      <c r="A246" s="26" t="s">
        <v>2</v>
      </c>
      <c r="B246" s="78" t="s">
        <v>3</v>
      </c>
      <c r="C246" s="26" t="s">
        <v>4</v>
      </c>
      <c r="D246" s="496" t="s">
        <v>5</v>
      </c>
      <c r="E246" s="497"/>
      <c r="F246" s="27" t="s">
        <v>6</v>
      </c>
      <c r="G246" s="27" t="s">
        <v>7</v>
      </c>
      <c r="H246" s="27" t="s">
        <v>8</v>
      </c>
      <c r="I246" s="27" t="s">
        <v>9</v>
      </c>
      <c r="J246" s="26" t="s">
        <v>10</v>
      </c>
    </row>
    <row r="247" spans="1:10" ht="21">
      <c r="A247" s="22">
        <v>1</v>
      </c>
      <c r="B247" s="42">
        <v>7049010</v>
      </c>
      <c r="C247" s="117" t="s">
        <v>11</v>
      </c>
      <c r="D247" s="70">
        <v>6433000</v>
      </c>
      <c r="E247" s="83" t="s">
        <v>12</v>
      </c>
      <c r="F247" s="45">
        <v>6433000</v>
      </c>
      <c r="G247" s="39">
        <v>71530000</v>
      </c>
      <c r="H247" s="39">
        <v>0</v>
      </c>
      <c r="I247" s="38">
        <v>0</v>
      </c>
      <c r="J247" s="35"/>
    </row>
    <row r="248" spans="1:10" ht="21">
      <c r="A248" s="22">
        <v>2</v>
      </c>
      <c r="B248" s="36">
        <v>4407</v>
      </c>
      <c r="C248" s="117" t="s">
        <v>13</v>
      </c>
      <c r="D248" s="74">
        <v>5777.198</v>
      </c>
      <c r="E248" s="83" t="s">
        <v>14</v>
      </c>
      <c r="F248" s="39">
        <v>5777198</v>
      </c>
      <c r="G248" s="39">
        <v>32252111</v>
      </c>
      <c r="H248" s="39">
        <v>399117.35000000003</v>
      </c>
      <c r="I248" s="39">
        <v>2285580.1599999997</v>
      </c>
      <c r="J248" s="41"/>
    </row>
    <row r="249" spans="1:10" ht="21">
      <c r="A249" s="22">
        <v>3</v>
      </c>
      <c r="B249" s="44" t="s">
        <v>15</v>
      </c>
      <c r="C249" s="117" t="s">
        <v>16</v>
      </c>
      <c r="D249" s="70">
        <v>2123599</v>
      </c>
      <c r="E249" s="83" t="s">
        <v>17</v>
      </c>
      <c r="F249" s="39">
        <v>213058</v>
      </c>
      <c r="G249" s="45">
        <v>22313373.229999997</v>
      </c>
      <c r="H249" s="39">
        <v>1028949.4900000001</v>
      </c>
      <c r="I249" s="45">
        <v>1633961.9600000002</v>
      </c>
      <c r="J249" s="41"/>
    </row>
    <row r="250" spans="1:10" ht="21">
      <c r="A250" s="22">
        <v>4</v>
      </c>
      <c r="B250" s="44">
        <v>12021090</v>
      </c>
      <c r="C250" s="117" t="s">
        <v>134</v>
      </c>
      <c r="D250" s="70">
        <v>1282000</v>
      </c>
      <c r="E250" s="83" t="s">
        <v>12</v>
      </c>
      <c r="F250" s="45">
        <v>1282000</v>
      </c>
      <c r="G250" s="39">
        <v>19230000</v>
      </c>
      <c r="H250" s="45">
        <v>0</v>
      </c>
      <c r="I250" s="39">
        <v>0</v>
      </c>
      <c r="J250" s="41"/>
    </row>
    <row r="251" spans="1:10" ht="21">
      <c r="A251" s="22">
        <v>5</v>
      </c>
      <c r="B251" s="44">
        <v>7069000</v>
      </c>
      <c r="C251" s="117" t="s">
        <v>39</v>
      </c>
      <c r="D251" s="118">
        <v>912300</v>
      </c>
      <c r="E251" s="87" t="s">
        <v>12</v>
      </c>
      <c r="F251" s="45">
        <v>912300</v>
      </c>
      <c r="G251" s="39">
        <v>13684500</v>
      </c>
      <c r="H251" s="45">
        <v>0</v>
      </c>
      <c r="I251" s="39">
        <v>0</v>
      </c>
      <c r="J251" s="41"/>
    </row>
    <row r="252" spans="1:10" ht="21">
      <c r="A252" s="22">
        <v>6</v>
      </c>
      <c r="B252" s="44">
        <v>8030090</v>
      </c>
      <c r="C252" s="119" t="s">
        <v>19</v>
      </c>
      <c r="D252" s="43">
        <v>982200</v>
      </c>
      <c r="E252" s="83" t="s">
        <v>12</v>
      </c>
      <c r="F252" s="46">
        <v>982200</v>
      </c>
      <c r="G252" s="39">
        <v>6875400</v>
      </c>
      <c r="H252" s="45">
        <v>0</v>
      </c>
      <c r="I252" s="39">
        <v>0</v>
      </c>
      <c r="J252" s="41"/>
    </row>
    <row r="253" spans="1:10" ht="21">
      <c r="A253" s="22">
        <v>7</v>
      </c>
      <c r="B253" s="47">
        <v>7142000</v>
      </c>
      <c r="C253" s="117" t="s">
        <v>18</v>
      </c>
      <c r="D253" s="120">
        <v>149200</v>
      </c>
      <c r="E253" s="121" t="s">
        <v>12</v>
      </c>
      <c r="F253" s="45">
        <v>149200</v>
      </c>
      <c r="G253" s="39">
        <v>2238000</v>
      </c>
      <c r="H253" s="45">
        <v>0</v>
      </c>
      <c r="I253" s="39">
        <v>0</v>
      </c>
      <c r="J253" s="41"/>
    </row>
    <row r="254" spans="1:10" ht="21">
      <c r="A254" s="22">
        <v>8</v>
      </c>
      <c r="B254" s="44">
        <v>91021900</v>
      </c>
      <c r="C254" s="117" t="s">
        <v>26</v>
      </c>
      <c r="D254" s="70">
        <v>338575</v>
      </c>
      <c r="E254" s="83" t="s">
        <v>27</v>
      </c>
      <c r="F254" s="45">
        <v>12486</v>
      </c>
      <c r="G254" s="39">
        <v>1493368.2200000002</v>
      </c>
      <c r="H254" s="45">
        <v>74654.4</v>
      </c>
      <c r="I254" s="39">
        <v>109749.41000000002</v>
      </c>
      <c r="J254" s="41"/>
    </row>
    <row r="255" spans="1:10" ht="21">
      <c r="A255" s="22">
        <v>9</v>
      </c>
      <c r="B255" s="101">
        <v>87019011</v>
      </c>
      <c r="C255" s="117" t="s">
        <v>383</v>
      </c>
      <c r="D255" s="75">
        <v>1</v>
      </c>
      <c r="E255" s="83" t="s">
        <v>61</v>
      </c>
      <c r="F255" s="45">
        <v>14200</v>
      </c>
      <c r="G255" s="39">
        <v>1021604</v>
      </c>
      <c r="H255" s="45">
        <v>0</v>
      </c>
      <c r="I255" s="39">
        <v>0</v>
      </c>
      <c r="J255" s="41" t="s">
        <v>24</v>
      </c>
    </row>
    <row r="256" spans="1:10" ht="21">
      <c r="A256" s="22">
        <v>10</v>
      </c>
      <c r="B256" s="101">
        <v>44013000</v>
      </c>
      <c r="C256" s="117" t="s">
        <v>25</v>
      </c>
      <c r="D256" s="70">
        <v>976000</v>
      </c>
      <c r="E256" s="83" t="s">
        <v>12</v>
      </c>
      <c r="F256" s="45">
        <v>976000</v>
      </c>
      <c r="G256" s="39">
        <v>976000</v>
      </c>
      <c r="H256" s="45">
        <v>9760</v>
      </c>
      <c r="I256" s="39">
        <v>68994</v>
      </c>
      <c r="J256" s="41"/>
    </row>
    <row r="257" spans="1:10" ht="21">
      <c r="A257" s="22">
        <v>11</v>
      </c>
      <c r="B257" s="53">
        <v>42033000</v>
      </c>
      <c r="C257" s="117" t="s">
        <v>34</v>
      </c>
      <c r="D257" s="70">
        <v>204174</v>
      </c>
      <c r="E257" s="83" t="s">
        <v>35</v>
      </c>
      <c r="F257" s="45">
        <v>9957</v>
      </c>
      <c r="G257" s="39">
        <v>947713.5399999999</v>
      </c>
      <c r="H257" s="39">
        <v>0</v>
      </c>
      <c r="I257" s="45">
        <v>66339.97000000002</v>
      </c>
      <c r="J257" s="41"/>
    </row>
    <row r="258" spans="1:10" ht="21">
      <c r="A258" s="22">
        <v>12</v>
      </c>
      <c r="B258" s="53">
        <v>85059090</v>
      </c>
      <c r="C258" s="117" t="s">
        <v>384</v>
      </c>
      <c r="D258" s="75">
        <v>359</v>
      </c>
      <c r="E258" s="83" t="s">
        <v>17</v>
      </c>
      <c r="F258" s="45">
        <v>13518</v>
      </c>
      <c r="G258" s="39">
        <v>929847</v>
      </c>
      <c r="H258" s="39">
        <v>0</v>
      </c>
      <c r="I258" s="39">
        <v>0</v>
      </c>
      <c r="J258" s="41" t="s">
        <v>24</v>
      </c>
    </row>
    <row r="259" spans="1:10" ht="21">
      <c r="A259" s="22">
        <v>13</v>
      </c>
      <c r="B259" s="53">
        <v>4202</v>
      </c>
      <c r="C259" s="117" t="s">
        <v>29</v>
      </c>
      <c r="D259" s="70">
        <v>90113</v>
      </c>
      <c r="E259" s="83" t="s">
        <v>30</v>
      </c>
      <c r="F259" s="39">
        <v>11106</v>
      </c>
      <c r="G259" s="39">
        <v>828641.31</v>
      </c>
      <c r="H259" s="45">
        <v>2446.37</v>
      </c>
      <c r="I259" s="39">
        <v>58176.16000000001</v>
      </c>
      <c r="J259" s="41"/>
    </row>
    <row r="260" spans="1:10" ht="21">
      <c r="A260" s="22">
        <v>14</v>
      </c>
      <c r="B260" s="47">
        <v>54076900</v>
      </c>
      <c r="C260" s="117" t="s">
        <v>217</v>
      </c>
      <c r="D260" s="70">
        <v>115183</v>
      </c>
      <c r="E260" s="83" t="s">
        <v>275</v>
      </c>
      <c r="F260" s="45">
        <v>8902</v>
      </c>
      <c r="G260" s="39">
        <v>728615.66</v>
      </c>
      <c r="H260" s="45">
        <v>0</v>
      </c>
      <c r="I260" s="39">
        <v>51003.100000000006</v>
      </c>
      <c r="J260" s="41"/>
    </row>
    <row r="261" spans="1:10" ht="21">
      <c r="A261" s="22">
        <v>15</v>
      </c>
      <c r="B261" s="36">
        <v>3926</v>
      </c>
      <c r="C261" s="117" t="s">
        <v>32</v>
      </c>
      <c r="D261" s="70">
        <v>37443</v>
      </c>
      <c r="E261" s="83" t="s">
        <v>17</v>
      </c>
      <c r="F261" s="39">
        <v>28745</v>
      </c>
      <c r="G261" s="45">
        <v>673077.55</v>
      </c>
      <c r="H261" s="39">
        <v>65351.72000000001</v>
      </c>
      <c r="I261" s="45">
        <v>51690.059999999976</v>
      </c>
      <c r="J261" s="41"/>
    </row>
    <row r="262" spans="1:10" ht="21">
      <c r="A262" s="22">
        <v>16</v>
      </c>
      <c r="B262" s="36">
        <v>44029000</v>
      </c>
      <c r="C262" s="117" t="s">
        <v>252</v>
      </c>
      <c r="D262" s="70">
        <v>585000</v>
      </c>
      <c r="E262" s="83" t="s">
        <v>12</v>
      </c>
      <c r="F262" s="45">
        <v>585000</v>
      </c>
      <c r="G262" s="39">
        <v>438750</v>
      </c>
      <c r="H262" s="45">
        <v>0</v>
      </c>
      <c r="I262" s="39">
        <v>30711</v>
      </c>
      <c r="J262" s="41"/>
    </row>
    <row r="263" spans="1:10" ht="21">
      <c r="A263" s="22">
        <v>17</v>
      </c>
      <c r="B263" s="47">
        <v>73269090</v>
      </c>
      <c r="C263" s="117" t="s">
        <v>385</v>
      </c>
      <c r="D263" s="70">
        <v>15964</v>
      </c>
      <c r="E263" s="83" t="s">
        <v>17</v>
      </c>
      <c r="F263" s="45">
        <v>13566</v>
      </c>
      <c r="G263" s="39">
        <v>312454.69</v>
      </c>
      <c r="H263" s="45">
        <v>21696.299999999996</v>
      </c>
      <c r="I263" s="39">
        <v>23390.580000000016</v>
      </c>
      <c r="J263" s="41"/>
    </row>
    <row r="264" spans="1:10" ht="21">
      <c r="A264" s="22">
        <v>18</v>
      </c>
      <c r="B264" s="36">
        <v>64059000</v>
      </c>
      <c r="C264" s="117" t="s">
        <v>386</v>
      </c>
      <c r="D264" s="70">
        <v>6967</v>
      </c>
      <c r="E264" s="83" t="s">
        <v>387</v>
      </c>
      <c r="F264" s="45">
        <v>7978</v>
      </c>
      <c r="G264" s="39">
        <v>299630.64999999997</v>
      </c>
      <c r="H264" s="45">
        <v>16044.559999999998</v>
      </c>
      <c r="I264" s="39">
        <v>22097.26</v>
      </c>
      <c r="J264" s="41"/>
    </row>
    <row r="265" spans="1:10" ht="21">
      <c r="A265" s="22">
        <v>19</v>
      </c>
      <c r="B265" s="42">
        <v>41015000</v>
      </c>
      <c r="C265" s="117" t="s">
        <v>388</v>
      </c>
      <c r="D265" s="70">
        <v>9280</v>
      </c>
      <c r="E265" s="83" t="s">
        <v>12</v>
      </c>
      <c r="F265" s="45">
        <v>9280</v>
      </c>
      <c r="G265" s="39">
        <v>217205</v>
      </c>
      <c r="H265" s="45">
        <v>0</v>
      </c>
      <c r="I265" s="39">
        <v>0</v>
      </c>
      <c r="J265" s="41"/>
    </row>
    <row r="266" spans="1:10" ht="21">
      <c r="A266" s="58">
        <v>20</v>
      </c>
      <c r="B266" s="80" t="s">
        <v>40</v>
      </c>
      <c r="C266" s="59" t="s">
        <v>41</v>
      </c>
      <c r="D266" s="60">
        <v>726170</v>
      </c>
      <c r="E266" s="83" t="s">
        <v>40</v>
      </c>
      <c r="F266" s="39">
        <v>235270</v>
      </c>
      <c r="G266" s="39">
        <v>4684020.930000001</v>
      </c>
      <c r="H266" s="39">
        <v>363922.81000000006</v>
      </c>
      <c r="I266" s="39">
        <v>329893.33999999985</v>
      </c>
      <c r="J266" s="35"/>
    </row>
    <row r="267" spans="1:10" ht="21">
      <c r="A267" s="496" t="s">
        <v>42</v>
      </c>
      <c r="B267" s="498"/>
      <c r="C267" s="499"/>
      <c r="D267" s="499"/>
      <c r="E267" s="500"/>
      <c r="F267" s="63">
        <f>SUM(F247:F266)</f>
        <v>17674964</v>
      </c>
      <c r="G267" s="63">
        <f>SUM(G247:G266)</f>
        <v>181674312.78</v>
      </c>
      <c r="H267" s="63">
        <f>SUM(H247:H266)</f>
        <v>1981943.0000000002</v>
      </c>
      <c r="I267" s="63">
        <f>SUM(I247:I266)</f>
        <v>4731586.999999999</v>
      </c>
      <c r="J267" s="65"/>
    </row>
    <row r="268" spans="3:9" ht="21">
      <c r="C268" s="9"/>
      <c r="D268" s="12"/>
      <c r="F268" s="12"/>
      <c r="G268" s="100"/>
      <c r="H268" s="12"/>
      <c r="I268" s="12"/>
    </row>
    <row r="269" spans="1:9" ht="21">
      <c r="A269" s="66" t="s">
        <v>302</v>
      </c>
      <c r="B269" s="66"/>
      <c r="C269" s="9"/>
      <c r="D269" s="67"/>
      <c r="E269" s="68"/>
      <c r="F269" s="12"/>
      <c r="G269" s="12"/>
      <c r="H269" s="12"/>
      <c r="I269" s="12"/>
    </row>
    <row r="270" spans="3:9" ht="21">
      <c r="C270" s="9"/>
      <c r="D270" s="12"/>
      <c r="F270" s="12"/>
      <c r="G270" s="12"/>
      <c r="H270" s="12"/>
      <c r="I270" s="12"/>
    </row>
    <row r="271" spans="1:10" ht="21">
      <c r="A271" s="495" t="s">
        <v>0</v>
      </c>
      <c r="B271" s="495"/>
      <c r="C271" s="495"/>
      <c r="D271" s="495"/>
      <c r="E271" s="495"/>
      <c r="F271" s="495"/>
      <c r="G271" s="495"/>
      <c r="H271" s="495"/>
      <c r="I271" s="495"/>
      <c r="J271" s="495"/>
    </row>
    <row r="272" spans="1:10" ht="21">
      <c r="A272" s="495" t="s">
        <v>409</v>
      </c>
      <c r="B272" s="495"/>
      <c r="C272" s="495"/>
      <c r="D272" s="495"/>
      <c r="E272" s="495"/>
      <c r="F272" s="495"/>
      <c r="G272" s="495"/>
      <c r="H272" s="495"/>
      <c r="I272" s="495"/>
      <c r="J272" s="495"/>
    </row>
    <row r="273" spans="1:10" ht="21">
      <c r="A273" s="26" t="s">
        <v>2</v>
      </c>
      <c r="B273" s="78" t="s">
        <v>3</v>
      </c>
      <c r="C273" s="26" t="s">
        <v>4</v>
      </c>
      <c r="D273" s="496" t="s">
        <v>5</v>
      </c>
      <c r="E273" s="497"/>
      <c r="F273" s="27" t="s">
        <v>6</v>
      </c>
      <c r="G273" s="27" t="s">
        <v>7</v>
      </c>
      <c r="H273" s="27" t="s">
        <v>8</v>
      </c>
      <c r="I273" s="27" t="s">
        <v>9</v>
      </c>
      <c r="J273" s="26" t="s">
        <v>10</v>
      </c>
    </row>
    <row r="274" spans="1:10" ht="21">
      <c r="A274" s="22">
        <v>1</v>
      </c>
      <c r="B274" s="42">
        <v>12022000</v>
      </c>
      <c r="C274" s="22" t="s">
        <v>21</v>
      </c>
      <c r="D274" s="122">
        <v>1087800</v>
      </c>
      <c r="E274" s="83" t="s">
        <v>12</v>
      </c>
      <c r="F274" s="61">
        <v>1087800</v>
      </c>
      <c r="G274" s="94">
        <v>40840500</v>
      </c>
      <c r="H274" s="39">
        <v>0</v>
      </c>
      <c r="I274" s="38">
        <v>0</v>
      </c>
      <c r="J274" s="35"/>
    </row>
    <row r="275" spans="1:10" ht="21">
      <c r="A275" s="22">
        <v>2</v>
      </c>
      <c r="B275" s="44">
        <v>7049010</v>
      </c>
      <c r="C275" s="22" t="s">
        <v>11</v>
      </c>
      <c r="D275" s="115">
        <v>3483000</v>
      </c>
      <c r="E275" s="83" t="s">
        <v>12</v>
      </c>
      <c r="F275" s="61">
        <v>3483000</v>
      </c>
      <c r="G275" s="94">
        <v>34830000</v>
      </c>
      <c r="H275" s="39">
        <v>0</v>
      </c>
      <c r="I275" s="39">
        <v>0</v>
      </c>
      <c r="J275" s="41"/>
    </row>
    <row r="276" spans="1:10" ht="21">
      <c r="A276" s="22">
        <v>3</v>
      </c>
      <c r="B276" s="36">
        <v>4407</v>
      </c>
      <c r="C276" s="22" t="s">
        <v>13</v>
      </c>
      <c r="D276" s="74">
        <v>5141.579</v>
      </c>
      <c r="E276" s="83" t="s">
        <v>14</v>
      </c>
      <c r="F276" s="39">
        <v>5141579</v>
      </c>
      <c r="G276" s="45">
        <v>27715420</v>
      </c>
      <c r="H276" s="39">
        <v>326097.22000000003</v>
      </c>
      <c r="I276" s="45">
        <v>1962901.44</v>
      </c>
      <c r="J276" s="41"/>
    </row>
    <row r="277" spans="1:10" ht="21">
      <c r="A277" s="22">
        <v>4</v>
      </c>
      <c r="B277" s="44">
        <v>7142000</v>
      </c>
      <c r="C277" s="22" t="s">
        <v>18</v>
      </c>
      <c r="D277" s="115">
        <v>1132700</v>
      </c>
      <c r="E277" s="83" t="s">
        <v>12</v>
      </c>
      <c r="F277" s="61">
        <v>1132700</v>
      </c>
      <c r="G277" s="94">
        <v>16990500</v>
      </c>
      <c r="H277" s="45">
        <v>0</v>
      </c>
      <c r="I277" s="39">
        <v>0</v>
      </c>
      <c r="J277" s="41"/>
    </row>
    <row r="278" spans="1:10" ht="21">
      <c r="A278" s="22">
        <v>5</v>
      </c>
      <c r="B278" s="44" t="s">
        <v>15</v>
      </c>
      <c r="C278" s="22" t="s">
        <v>16</v>
      </c>
      <c r="D278" s="70">
        <v>1433714</v>
      </c>
      <c r="E278" s="83" t="s">
        <v>17</v>
      </c>
      <c r="F278" s="94">
        <v>151830</v>
      </c>
      <c r="G278" s="45">
        <v>15720949.02</v>
      </c>
      <c r="H278" s="39">
        <v>717937.9199999999</v>
      </c>
      <c r="I278" s="45">
        <v>1150721.9700000002</v>
      </c>
      <c r="J278" s="41"/>
    </row>
    <row r="279" spans="1:10" ht="21">
      <c r="A279" s="22">
        <v>6</v>
      </c>
      <c r="B279" s="22">
        <v>12021090</v>
      </c>
      <c r="C279" s="22" t="s">
        <v>134</v>
      </c>
      <c r="D279" s="115">
        <v>662500</v>
      </c>
      <c r="E279" s="83" t="s">
        <v>12</v>
      </c>
      <c r="F279" s="39">
        <v>662500</v>
      </c>
      <c r="G279" s="39">
        <v>9937500</v>
      </c>
      <c r="H279" s="39">
        <v>0</v>
      </c>
      <c r="I279" s="39">
        <v>0</v>
      </c>
      <c r="J279" s="41"/>
    </row>
    <row r="280" spans="1:10" ht="21">
      <c r="A280" s="22">
        <v>7</v>
      </c>
      <c r="B280" s="44">
        <v>8030090</v>
      </c>
      <c r="C280" s="22" t="s">
        <v>19</v>
      </c>
      <c r="D280" s="115">
        <v>1141500</v>
      </c>
      <c r="E280" s="83" t="s">
        <v>12</v>
      </c>
      <c r="F280" s="45">
        <v>1141500</v>
      </c>
      <c r="G280" s="94">
        <v>7990500</v>
      </c>
      <c r="H280" s="45">
        <v>0</v>
      </c>
      <c r="I280" s="39">
        <v>0</v>
      </c>
      <c r="J280" s="41"/>
    </row>
    <row r="281" spans="1:10" ht="21">
      <c r="A281" s="22">
        <v>8</v>
      </c>
      <c r="B281" s="47">
        <v>90281090</v>
      </c>
      <c r="C281" s="22" t="s">
        <v>345</v>
      </c>
      <c r="D281" s="70">
        <v>1</v>
      </c>
      <c r="E281" s="83" t="s">
        <v>278</v>
      </c>
      <c r="F281" s="61">
        <v>211</v>
      </c>
      <c r="G281" s="94">
        <v>2465310</v>
      </c>
      <c r="H281" s="45">
        <v>0</v>
      </c>
      <c r="I281" s="39">
        <v>0</v>
      </c>
      <c r="J281" s="41" t="s">
        <v>24</v>
      </c>
    </row>
    <row r="282" spans="1:10" ht="21">
      <c r="A282" s="22">
        <v>9</v>
      </c>
      <c r="B282" s="44">
        <v>7069000</v>
      </c>
      <c r="C282" s="22" t="s">
        <v>39</v>
      </c>
      <c r="D282" s="115">
        <v>115750</v>
      </c>
      <c r="E282" s="83" t="s">
        <v>12</v>
      </c>
      <c r="F282" s="61">
        <v>115750</v>
      </c>
      <c r="G282" s="94">
        <v>1736250</v>
      </c>
      <c r="H282" s="45">
        <v>0</v>
      </c>
      <c r="I282" s="39">
        <v>0</v>
      </c>
      <c r="J282" s="41"/>
    </row>
    <row r="283" spans="1:10" ht="21">
      <c r="A283" s="22">
        <v>10</v>
      </c>
      <c r="B283" s="101">
        <v>91021900</v>
      </c>
      <c r="C283" s="22" t="s">
        <v>26</v>
      </c>
      <c r="D283" s="70">
        <v>274941</v>
      </c>
      <c r="E283" s="83" t="s">
        <v>27</v>
      </c>
      <c r="F283" s="61">
        <v>9200</v>
      </c>
      <c r="G283" s="94">
        <v>1141876.33</v>
      </c>
      <c r="H283" s="45">
        <v>57082.409999999996</v>
      </c>
      <c r="I283" s="39">
        <v>83918.60999999999</v>
      </c>
      <c r="J283" s="41"/>
    </row>
    <row r="284" spans="1:10" ht="21">
      <c r="A284" s="22">
        <v>11</v>
      </c>
      <c r="B284" s="101">
        <v>44013000</v>
      </c>
      <c r="C284" s="22" t="s">
        <v>25</v>
      </c>
      <c r="D284" s="115">
        <v>708000</v>
      </c>
      <c r="E284" s="83" t="s">
        <v>12</v>
      </c>
      <c r="F284" s="61">
        <v>708000</v>
      </c>
      <c r="G284" s="94">
        <v>708000</v>
      </c>
      <c r="H284" s="45">
        <v>7080</v>
      </c>
      <c r="I284" s="39">
        <v>50049</v>
      </c>
      <c r="J284" s="41"/>
    </row>
    <row r="285" spans="1:10" ht="21">
      <c r="A285" s="22">
        <v>12</v>
      </c>
      <c r="B285" s="53">
        <v>4202</v>
      </c>
      <c r="C285" s="22" t="s">
        <v>29</v>
      </c>
      <c r="D285" s="70">
        <v>118570</v>
      </c>
      <c r="E285" s="83" t="s">
        <v>30</v>
      </c>
      <c r="F285" s="94">
        <v>10221</v>
      </c>
      <c r="G285" s="45">
        <v>705115.4500000001</v>
      </c>
      <c r="H285" s="39">
        <v>1640</v>
      </c>
      <c r="I285" s="39">
        <v>49472.08</v>
      </c>
      <c r="J285" s="41"/>
    </row>
    <row r="286" spans="1:10" ht="21">
      <c r="A286" s="22">
        <v>13</v>
      </c>
      <c r="B286" s="53">
        <v>42033000</v>
      </c>
      <c r="C286" s="22" t="s">
        <v>34</v>
      </c>
      <c r="D286" s="70">
        <v>112667</v>
      </c>
      <c r="E286" s="83" t="s">
        <v>35</v>
      </c>
      <c r="F286" s="61">
        <v>5326</v>
      </c>
      <c r="G286" s="94">
        <v>460667.1400000001</v>
      </c>
      <c r="H286" s="39">
        <v>0</v>
      </c>
      <c r="I286" s="39">
        <v>32246.71</v>
      </c>
      <c r="J286" s="41"/>
    </row>
    <row r="287" spans="1:10" ht="21">
      <c r="A287" s="22">
        <v>14</v>
      </c>
      <c r="B287" s="53">
        <v>3926</v>
      </c>
      <c r="C287" s="22" t="s">
        <v>32</v>
      </c>
      <c r="D287" s="70">
        <v>24027</v>
      </c>
      <c r="E287" s="83" t="s">
        <v>17</v>
      </c>
      <c r="F287" s="94">
        <v>19645</v>
      </c>
      <c r="G287" s="45">
        <v>464846.8399999999</v>
      </c>
      <c r="H287" s="39">
        <v>43974.490000000005</v>
      </c>
      <c r="I287" s="45">
        <v>35617.3</v>
      </c>
      <c r="J287" s="41"/>
    </row>
    <row r="288" spans="1:10" ht="21">
      <c r="A288" s="22">
        <v>15</v>
      </c>
      <c r="B288" s="36">
        <v>54076900</v>
      </c>
      <c r="C288" s="22" t="s">
        <v>217</v>
      </c>
      <c r="D288" s="115">
        <v>68079</v>
      </c>
      <c r="E288" s="83" t="s">
        <v>275</v>
      </c>
      <c r="F288" s="61">
        <v>5124</v>
      </c>
      <c r="G288" s="94">
        <v>424784.79999999993</v>
      </c>
      <c r="H288" s="39">
        <v>543.1</v>
      </c>
      <c r="I288" s="45">
        <v>29772.96</v>
      </c>
      <c r="J288" s="41"/>
    </row>
    <row r="289" spans="1:10" ht="21">
      <c r="A289" s="22">
        <v>16</v>
      </c>
      <c r="B289" s="36">
        <v>44029000</v>
      </c>
      <c r="C289" s="22" t="s">
        <v>252</v>
      </c>
      <c r="D289" s="115">
        <v>457000</v>
      </c>
      <c r="E289" s="83" t="s">
        <v>12</v>
      </c>
      <c r="F289" s="61">
        <v>457000</v>
      </c>
      <c r="G289" s="94">
        <v>342750</v>
      </c>
      <c r="H289" s="45">
        <v>0</v>
      </c>
      <c r="I289" s="39">
        <v>23991</v>
      </c>
      <c r="J289" s="41"/>
    </row>
    <row r="290" spans="1:10" ht="21">
      <c r="A290" s="22">
        <v>17</v>
      </c>
      <c r="B290" s="47">
        <v>85043120</v>
      </c>
      <c r="C290" s="22" t="s">
        <v>410</v>
      </c>
      <c r="D290" s="70">
        <v>1</v>
      </c>
      <c r="E290" s="83" t="s">
        <v>278</v>
      </c>
      <c r="F290" s="61">
        <v>320</v>
      </c>
      <c r="G290" s="94">
        <v>333842</v>
      </c>
      <c r="H290" s="45">
        <v>0</v>
      </c>
      <c r="I290" s="39">
        <v>0</v>
      </c>
      <c r="J290" s="41" t="s">
        <v>24</v>
      </c>
    </row>
    <row r="291" spans="1:10" ht="21">
      <c r="A291" s="22">
        <v>18</v>
      </c>
      <c r="B291" s="36">
        <v>84251100</v>
      </c>
      <c r="C291" s="22" t="s">
        <v>411</v>
      </c>
      <c r="D291" s="70">
        <v>1</v>
      </c>
      <c r="E291" s="83" t="s">
        <v>278</v>
      </c>
      <c r="F291" s="61">
        <v>600</v>
      </c>
      <c r="G291" s="94">
        <v>333842</v>
      </c>
      <c r="H291" s="45">
        <v>0</v>
      </c>
      <c r="I291" s="39">
        <v>0</v>
      </c>
      <c r="J291" s="41" t="s">
        <v>24</v>
      </c>
    </row>
    <row r="292" spans="1:10" ht="21">
      <c r="A292" s="22">
        <v>19</v>
      </c>
      <c r="B292" s="42">
        <v>58042900</v>
      </c>
      <c r="C292" s="22" t="s">
        <v>301</v>
      </c>
      <c r="D292" s="115">
        <v>6200</v>
      </c>
      <c r="E292" s="83" t="s">
        <v>12</v>
      </c>
      <c r="F292" s="61">
        <v>6200</v>
      </c>
      <c r="G292" s="94">
        <v>327425.50000000006</v>
      </c>
      <c r="H292" s="45">
        <v>23278.730000000003</v>
      </c>
      <c r="I292" s="39">
        <v>24549.290000000005</v>
      </c>
      <c r="J292" s="41"/>
    </row>
    <row r="293" spans="1:10" ht="21">
      <c r="A293" s="58">
        <v>20</v>
      </c>
      <c r="B293" s="22" t="s">
        <v>40</v>
      </c>
      <c r="C293" s="59" t="s">
        <v>41</v>
      </c>
      <c r="D293" s="60">
        <v>792358</v>
      </c>
      <c r="E293" s="83" t="s">
        <v>40</v>
      </c>
      <c r="F293" s="94">
        <v>171643</v>
      </c>
      <c r="G293" s="39">
        <v>4326248.11</v>
      </c>
      <c r="H293" s="39">
        <v>373364.1300000002</v>
      </c>
      <c r="I293" s="39">
        <v>271249.6400000001</v>
      </c>
      <c r="J293" s="35"/>
    </row>
    <row r="294" spans="1:10" ht="21">
      <c r="A294" s="496" t="s">
        <v>42</v>
      </c>
      <c r="B294" s="498"/>
      <c r="C294" s="499"/>
      <c r="D294" s="499"/>
      <c r="E294" s="500"/>
      <c r="F294" s="63">
        <f>SUM(F274:F293)</f>
        <v>14310149</v>
      </c>
      <c r="G294" s="63">
        <f>SUM(G274:G293)</f>
        <v>167796327.19000003</v>
      </c>
      <c r="H294" s="63">
        <f>SUM(H274:H293)</f>
        <v>1550998</v>
      </c>
      <c r="I294" s="63">
        <f>SUM(I274:I293)</f>
        <v>3714490</v>
      </c>
      <c r="J294" s="65"/>
    </row>
    <row r="295" spans="2:9" ht="21">
      <c r="B295" s="9"/>
      <c r="C295" s="9"/>
      <c r="D295" s="116"/>
      <c r="E295" s="11"/>
      <c r="F295" s="12"/>
      <c r="G295" s="100"/>
      <c r="H295" s="12"/>
      <c r="I295" s="12"/>
    </row>
    <row r="296" spans="1:9" ht="21">
      <c r="A296" s="66" t="s">
        <v>302</v>
      </c>
      <c r="B296" s="9"/>
      <c r="C296" s="9"/>
      <c r="D296" s="116"/>
      <c r="E296" s="123"/>
      <c r="F296" s="12"/>
      <c r="G296" s="12"/>
      <c r="H296" s="12"/>
      <c r="I296" s="12"/>
    </row>
    <row r="297" spans="2:9" ht="21">
      <c r="B297" s="9"/>
      <c r="C297" s="9"/>
      <c r="D297" s="116"/>
      <c r="E297" s="11"/>
      <c r="F297" s="12"/>
      <c r="G297" s="12"/>
      <c r="H297" s="12"/>
      <c r="I297" s="12"/>
    </row>
    <row r="298" spans="1:10" ht="21">
      <c r="A298" s="495" t="s">
        <v>0</v>
      </c>
      <c r="B298" s="495"/>
      <c r="C298" s="495"/>
      <c r="D298" s="495"/>
      <c r="E298" s="495"/>
      <c r="F298" s="495"/>
      <c r="G298" s="495"/>
      <c r="H298" s="495"/>
      <c r="I298" s="495"/>
      <c r="J298" s="495"/>
    </row>
    <row r="299" spans="1:10" ht="21">
      <c r="A299" s="495" t="s">
        <v>429</v>
      </c>
      <c r="B299" s="495"/>
      <c r="C299" s="495"/>
      <c r="D299" s="495"/>
      <c r="E299" s="495"/>
      <c r="F299" s="495"/>
      <c r="G299" s="495"/>
      <c r="H299" s="495"/>
      <c r="I299" s="495"/>
      <c r="J299" s="495"/>
    </row>
    <row r="300" spans="1:10" ht="21">
      <c r="A300" s="26" t="s">
        <v>2</v>
      </c>
      <c r="B300" s="78" t="s">
        <v>3</v>
      </c>
      <c r="C300" s="78" t="s">
        <v>4</v>
      </c>
      <c r="D300" s="496" t="s">
        <v>5</v>
      </c>
      <c r="E300" s="497"/>
      <c r="F300" s="28" t="s">
        <v>6</v>
      </c>
      <c r="G300" s="27" t="s">
        <v>7</v>
      </c>
      <c r="H300" s="27" t="s">
        <v>8</v>
      </c>
      <c r="I300" s="27" t="s">
        <v>9</v>
      </c>
      <c r="J300" s="26" t="s">
        <v>10</v>
      </c>
    </row>
    <row r="301" spans="1:10" ht="21">
      <c r="A301" s="22">
        <v>1</v>
      </c>
      <c r="B301" s="42">
        <v>12022000</v>
      </c>
      <c r="C301" s="22" t="s">
        <v>21</v>
      </c>
      <c r="D301" s="95">
        <v>1243200</v>
      </c>
      <c r="E301" s="87" t="s">
        <v>12</v>
      </c>
      <c r="F301" s="124">
        <v>1243200</v>
      </c>
      <c r="G301" s="94">
        <v>55944000</v>
      </c>
      <c r="H301" s="94">
        <v>0</v>
      </c>
      <c r="I301" s="38" t="s">
        <v>40</v>
      </c>
      <c r="J301" s="41"/>
    </row>
    <row r="302" spans="1:10" ht="21">
      <c r="A302" s="22">
        <v>2</v>
      </c>
      <c r="B302" s="44">
        <v>7142000</v>
      </c>
      <c r="C302" s="88" t="s">
        <v>18</v>
      </c>
      <c r="D302" s="115">
        <v>2396900</v>
      </c>
      <c r="E302" s="83" t="s">
        <v>12</v>
      </c>
      <c r="F302" s="93">
        <v>2396900</v>
      </c>
      <c r="G302" s="94">
        <v>35953500</v>
      </c>
      <c r="H302" s="94">
        <v>0</v>
      </c>
      <c r="I302" s="39" t="s">
        <v>40</v>
      </c>
      <c r="J302" s="41"/>
    </row>
    <row r="303" spans="1:10" ht="21">
      <c r="A303" s="22">
        <v>3</v>
      </c>
      <c r="B303" s="44">
        <v>7049010</v>
      </c>
      <c r="C303" s="22" t="s">
        <v>11</v>
      </c>
      <c r="D303" s="98">
        <v>2186600</v>
      </c>
      <c r="E303" s="121" t="s">
        <v>12</v>
      </c>
      <c r="F303" s="125">
        <v>2186600</v>
      </c>
      <c r="G303" s="94">
        <v>21866000</v>
      </c>
      <c r="H303" s="45">
        <v>0</v>
      </c>
      <c r="I303" s="45" t="s">
        <v>40</v>
      </c>
      <c r="J303" s="41"/>
    </row>
    <row r="304" spans="1:10" ht="21">
      <c r="A304" s="22">
        <v>4</v>
      </c>
      <c r="B304" s="44" t="s">
        <v>15</v>
      </c>
      <c r="C304" s="22" t="s">
        <v>16</v>
      </c>
      <c r="D304" s="115">
        <v>1105625</v>
      </c>
      <c r="E304" s="83" t="s">
        <v>17</v>
      </c>
      <c r="F304" s="94">
        <v>136083</v>
      </c>
      <c r="G304" s="61">
        <v>13610358.11</v>
      </c>
      <c r="H304" s="94">
        <v>640156.6399999999</v>
      </c>
      <c r="I304" s="45">
        <v>997535.6599999999</v>
      </c>
      <c r="J304" s="41"/>
    </row>
    <row r="305" spans="1:10" ht="21">
      <c r="A305" s="22">
        <v>5</v>
      </c>
      <c r="B305" s="36">
        <v>4407</v>
      </c>
      <c r="C305" s="22" t="s">
        <v>13</v>
      </c>
      <c r="D305" s="74">
        <v>2483.752</v>
      </c>
      <c r="E305" s="83" t="s">
        <v>14</v>
      </c>
      <c r="F305" s="94">
        <v>2483752</v>
      </c>
      <c r="G305" s="45">
        <v>13451718</v>
      </c>
      <c r="H305" s="39">
        <v>144435.94</v>
      </c>
      <c r="I305" s="45">
        <v>951726.8999999997</v>
      </c>
      <c r="J305" s="41"/>
    </row>
    <row r="306" spans="1:10" ht="21">
      <c r="A306" s="22">
        <v>6</v>
      </c>
      <c r="B306" s="126">
        <v>8030090</v>
      </c>
      <c r="C306" s="22" t="s">
        <v>19</v>
      </c>
      <c r="D306" s="127">
        <v>1585900</v>
      </c>
      <c r="E306" s="83" t="s">
        <v>12</v>
      </c>
      <c r="F306" s="39">
        <v>1585900</v>
      </c>
      <c r="G306" s="39">
        <v>11101300</v>
      </c>
      <c r="H306" s="39">
        <v>0</v>
      </c>
      <c r="I306" s="39">
        <v>0</v>
      </c>
      <c r="J306" s="41"/>
    </row>
    <row r="307" spans="1:10" ht="21">
      <c r="A307" s="22">
        <v>7</v>
      </c>
      <c r="B307" s="44">
        <v>84295200</v>
      </c>
      <c r="C307" s="22" t="s">
        <v>346</v>
      </c>
      <c r="D307" s="43">
        <v>2</v>
      </c>
      <c r="E307" s="83" t="s">
        <v>61</v>
      </c>
      <c r="F307" s="61">
        <v>41600</v>
      </c>
      <c r="G307" s="94">
        <v>3191568</v>
      </c>
      <c r="H307" s="45">
        <v>0</v>
      </c>
      <c r="I307" s="94">
        <v>0</v>
      </c>
      <c r="J307" s="41" t="s">
        <v>24</v>
      </c>
    </row>
    <row r="308" spans="1:10" ht="21">
      <c r="A308" s="22">
        <v>8</v>
      </c>
      <c r="B308" s="47">
        <v>12021090</v>
      </c>
      <c r="C308" s="22" t="s">
        <v>134</v>
      </c>
      <c r="D308" s="30">
        <v>160200</v>
      </c>
      <c r="E308" s="83" t="s">
        <v>12</v>
      </c>
      <c r="F308" s="61">
        <v>160200</v>
      </c>
      <c r="G308" s="94">
        <v>2403000</v>
      </c>
      <c r="H308" s="61">
        <v>0</v>
      </c>
      <c r="I308" s="94">
        <v>0</v>
      </c>
      <c r="J308" s="41"/>
    </row>
    <row r="309" spans="1:10" ht="21">
      <c r="A309" s="22">
        <v>9</v>
      </c>
      <c r="B309" s="44">
        <v>7069000</v>
      </c>
      <c r="C309" s="22" t="s">
        <v>39</v>
      </c>
      <c r="D309" s="30">
        <v>139200</v>
      </c>
      <c r="E309" s="83" t="s">
        <v>12</v>
      </c>
      <c r="F309" s="61">
        <v>139200</v>
      </c>
      <c r="G309" s="94">
        <v>2088000</v>
      </c>
      <c r="H309" s="61">
        <v>0</v>
      </c>
      <c r="I309" s="94">
        <v>0</v>
      </c>
      <c r="J309" s="41"/>
    </row>
    <row r="310" spans="1:10" ht="21">
      <c r="A310" s="22">
        <v>10</v>
      </c>
      <c r="B310" s="101">
        <v>84294010</v>
      </c>
      <c r="C310" s="22" t="s">
        <v>347</v>
      </c>
      <c r="D310" s="43">
        <v>2</v>
      </c>
      <c r="E310" s="83" t="s">
        <v>61</v>
      </c>
      <c r="F310" s="61">
        <v>18400</v>
      </c>
      <c r="G310" s="94">
        <v>2032079</v>
      </c>
      <c r="H310" s="61">
        <v>0</v>
      </c>
      <c r="I310" s="94">
        <v>0</v>
      </c>
      <c r="J310" s="41" t="s">
        <v>24</v>
      </c>
    </row>
    <row r="311" spans="1:10" ht="21">
      <c r="A311" s="22">
        <v>11</v>
      </c>
      <c r="B311" s="101">
        <v>84292000</v>
      </c>
      <c r="C311" s="22" t="s">
        <v>430</v>
      </c>
      <c r="D311" s="43">
        <v>1</v>
      </c>
      <c r="E311" s="83" t="s">
        <v>61</v>
      </c>
      <c r="F311" s="61">
        <v>13529</v>
      </c>
      <c r="G311" s="94">
        <v>1874159</v>
      </c>
      <c r="H311" s="61">
        <v>0</v>
      </c>
      <c r="I311" s="94">
        <v>0</v>
      </c>
      <c r="J311" s="41" t="s">
        <v>24</v>
      </c>
    </row>
    <row r="312" spans="1:10" ht="21">
      <c r="A312" s="22">
        <v>12</v>
      </c>
      <c r="B312" s="53">
        <v>91021900</v>
      </c>
      <c r="C312" s="22" t="s">
        <v>26</v>
      </c>
      <c r="D312" s="43">
        <v>172498</v>
      </c>
      <c r="E312" s="83" t="s">
        <v>27</v>
      </c>
      <c r="F312" s="61">
        <v>5504</v>
      </c>
      <c r="G312" s="94">
        <v>719492.33</v>
      </c>
      <c r="H312" s="94">
        <v>35965.54</v>
      </c>
      <c r="I312" s="45">
        <v>52873.77999999999</v>
      </c>
      <c r="J312" s="41"/>
    </row>
    <row r="313" spans="1:10" ht="21">
      <c r="A313" s="22">
        <v>13</v>
      </c>
      <c r="B313" s="53">
        <v>42033000</v>
      </c>
      <c r="C313" s="22" t="s">
        <v>34</v>
      </c>
      <c r="D313" s="30">
        <v>121784</v>
      </c>
      <c r="E313" s="83" t="s">
        <v>35</v>
      </c>
      <c r="F313" s="61">
        <v>5483</v>
      </c>
      <c r="G313" s="94">
        <v>717985.98</v>
      </c>
      <c r="H313" s="61">
        <v>0</v>
      </c>
      <c r="I313" s="94">
        <v>50259.03</v>
      </c>
      <c r="J313" s="41"/>
    </row>
    <row r="314" spans="1:10" ht="21">
      <c r="A314" s="22">
        <v>14</v>
      </c>
      <c r="B314" s="53">
        <v>11042990</v>
      </c>
      <c r="C314" s="22" t="s">
        <v>276</v>
      </c>
      <c r="D314" s="30">
        <v>10070</v>
      </c>
      <c r="E314" s="83" t="s">
        <v>12</v>
      </c>
      <c r="F314" s="61">
        <v>10070</v>
      </c>
      <c r="G314" s="94">
        <v>620566</v>
      </c>
      <c r="H314" s="94">
        <v>0</v>
      </c>
      <c r="I314" s="45">
        <v>43438</v>
      </c>
      <c r="J314" s="41"/>
    </row>
    <row r="315" spans="1:10" ht="21">
      <c r="A315" s="22">
        <v>15</v>
      </c>
      <c r="B315" s="36">
        <v>41152000</v>
      </c>
      <c r="C315" s="22" t="s">
        <v>431</v>
      </c>
      <c r="D315" s="30">
        <v>6382</v>
      </c>
      <c r="E315" s="83" t="s">
        <v>12</v>
      </c>
      <c r="F315" s="61">
        <v>6382</v>
      </c>
      <c r="G315" s="94">
        <v>574600.98</v>
      </c>
      <c r="H315" s="61">
        <v>245.21</v>
      </c>
      <c r="I315" s="94">
        <v>40239.23</v>
      </c>
      <c r="J315" s="41"/>
    </row>
    <row r="316" spans="1:10" ht="21">
      <c r="A316" s="22">
        <v>16</v>
      </c>
      <c r="B316" s="36">
        <v>54076900</v>
      </c>
      <c r="C316" s="22" t="s">
        <v>217</v>
      </c>
      <c r="D316" s="30">
        <v>92013</v>
      </c>
      <c r="E316" s="83" t="s">
        <v>275</v>
      </c>
      <c r="F316" s="61">
        <v>6942</v>
      </c>
      <c r="G316" s="94">
        <v>573981.6499999999</v>
      </c>
      <c r="H316" s="61">
        <v>1057.19</v>
      </c>
      <c r="I316" s="94">
        <v>40252.74000000001</v>
      </c>
      <c r="J316" s="41"/>
    </row>
    <row r="317" spans="1:10" ht="21">
      <c r="A317" s="22">
        <v>17</v>
      </c>
      <c r="B317" s="53">
        <v>4418</v>
      </c>
      <c r="C317" s="22" t="s">
        <v>432</v>
      </c>
      <c r="D317" s="74">
        <v>56.197</v>
      </c>
      <c r="E317" s="83" t="s">
        <v>14</v>
      </c>
      <c r="F317" s="61">
        <v>56197</v>
      </c>
      <c r="G317" s="94">
        <v>904289</v>
      </c>
      <c r="H317" s="45">
        <v>0</v>
      </c>
      <c r="I317" s="39">
        <v>63300</v>
      </c>
      <c r="J317" s="41"/>
    </row>
    <row r="318" spans="1:10" ht="21">
      <c r="A318" s="22">
        <v>18</v>
      </c>
      <c r="B318" s="36">
        <v>44013000</v>
      </c>
      <c r="C318" s="22" t="s">
        <v>25</v>
      </c>
      <c r="D318" s="30">
        <v>531000</v>
      </c>
      <c r="E318" s="83" t="s">
        <v>12</v>
      </c>
      <c r="F318" s="61">
        <v>531000</v>
      </c>
      <c r="G318" s="94">
        <v>531000</v>
      </c>
      <c r="H318" s="61">
        <v>5310</v>
      </c>
      <c r="I318" s="94">
        <v>37534</v>
      </c>
      <c r="J318" s="41"/>
    </row>
    <row r="319" spans="1:10" ht="21">
      <c r="A319" s="22">
        <v>19</v>
      </c>
      <c r="B319" s="42">
        <v>21011200</v>
      </c>
      <c r="C319" s="22" t="s">
        <v>433</v>
      </c>
      <c r="D319" s="30">
        <v>4428</v>
      </c>
      <c r="E319" s="83" t="s">
        <v>12</v>
      </c>
      <c r="F319" s="61">
        <v>4428</v>
      </c>
      <c r="G319" s="94">
        <v>512088</v>
      </c>
      <c r="H319" s="61">
        <v>0</v>
      </c>
      <c r="I319" s="94">
        <v>35846</v>
      </c>
      <c r="J319" s="41"/>
    </row>
    <row r="320" spans="1:10" ht="21">
      <c r="A320" s="22">
        <v>20</v>
      </c>
      <c r="B320" s="22" t="s">
        <v>40</v>
      </c>
      <c r="C320" s="59" t="s">
        <v>41</v>
      </c>
      <c r="D320" s="60">
        <v>1058407</v>
      </c>
      <c r="E320" s="83" t="s">
        <v>40</v>
      </c>
      <c r="F320" s="94">
        <v>453168</v>
      </c>
      <c r="G320" s="94">
        <v>8075397.759999999</v>
      </c>
      <c r="H320" s="39">
        <v>401632.47999999986</v>
      </c>
      <c r="I320" s="39">
        <v>410725.65900000004</v>
      </c>
      <c r="J320" s="41"/>
    </row>
    <row r="321" spans="1:10" ht="21">
      <c r="A321" s="501" t="s">
        <v>42</v>
      </c>
      <c r="B321" s="501"/>
      <c r="C321" s="501"/>
      <c r="D321" s="501"/>
      <c r="E321" s="501"/>
      <c r="F321" s="63">
        <f>SUM(F301:F320)</f>
        <v>11484538</v>
      </c>
      <c r="G321" s="63">
        <f>SUM(G301:G320)</f>
        <v>176745083.81</v>
      </c>
      <c r="H321" s="63">
        <f>SUM(H301:H320)</f>
        <v>1228802.9999999995</v>
      </c>
      <c r="I321" s="63">
        <f>SUM(I301:I320)</f>
        <v>2723730.999</v>
      </c>
      <c r="J321" s="65"/>
    </row>
    <row r="322" spans="2:9" ht="21">
      <c r="B322" s="9"/>
      <c r="C322" s="9"/>
      <c r="D322" s="116"/>
      <c r="E322" s="11"/>
      <c r="F322" s="12"/>
      <c r="G322" s="100"/>
      <c r="H322" s="12"/>
      <c r="I322" s="12"/>
    </row>
    <row r="323" spans="1:9" ht="21">
      <c r="A323" s="66" t="s">
        <v>302</v>
      </c>
      <c r="B323" s="9"/>
      <c r="C323" s="9"/>
      <c r="D323" s="116"/>
      <c r="E323" s="123"/>
      <c r="F323" s="12"/>
      <c r="G323" s="12"/>
      <c r="H323" s="12"/>
      <c r="I323" s="12"/>
    </row>
    <row r="324" spans="2:9" ht="21">
      <c r="B324" s="9"/>
      <c r="C324" s="9"/>
      <c r="D324" s="116"/>
      <c r="E324" s="11"/>
      <c r="F324" s="12"/>
      <c r="G324" s="12"/>
      <c r="H324" s="12"/>
      <c r="I324" s="12"/>
    </row>
  </sheetData>
  <sheetProtection/>
  <mergeCells count="48">
    <mergeCell ref="A294:E294"/>
    <mergeCell ref="A298:J298"/>
    <mergeCell ref="A299:J299"/>
    <mergeCell ref="D300:E300"/>
    <mergeCell ref="A321:E321"/>
    <mergeCell ref="A267:E267"/>
    <mergeCell ref="A271:J271"/>
    <mergeCell ref="A272:J272"/>
    <mergeCell ref="D273:E273"/>
    <mergeCell ref="D219:E219"/>
    <mergeCell ref="A240:E240"/>
    <mergeCell ref="A244:J244"/>
    <mergeCell ref="A245:J245"/>
    <mergeCell ref="D246:E246"/>
    <mergeCell ref="A191:J191"/>
    <mergeCell ref="D192:E192"/>
    <mergeCell ref="A213:E213"/>
    <mergeCell ref="A217:J217"/>
    <mergeCell ref="A218:J218"/>
    <mergeCell ref="A163:J163"/>
    <mergeCell ref="A164:J164"/>
    <mergeCell ref="D165:E165"/>
    <mergeCell ref="A186:E186"/>
    <mergeCell ref="A190:J190"/>
    <mergeCell ref="A132:E132"/>
    <mergeCell ref="A136:J136"/>
    <mergeCell ref="A137:J137"/>
    <mergeCell ref="D138:E138"/>
    <mergeCell ref="A159:E159"/>
    <mergeCell ref="A105:E105"/>
    <mergeCell ref="A109:J109"/>
    <mergeCell ref="A110:J110"/>
    <mergeCell ref="D111:E111"/>
    <mergeCell ref="D57:E57"/>
    <mergeCell ref="A78:E78"/>
    <mergeCell ref="A82:J82"/>
    <mergeCell ref="A83:J83"/>
    <mergeCell ref="D84:E84"/>
    <mergeCell ref="A29:J29"/>
    <mergeCell ref="D30:E30"/>
    <mergeCell ref="A51:E51"/>
    <mergeCell ref="A55:J55"/>
    <mergeCell ref="A56:J56"/>
    <mergeCell ref="A1:J1"/>
    <mergeCell ref="A2:J2"/>
    <mergeCell ref="D3:E3"/>
    <mergeCell ref="A24:E24"/>
    <mergeCell ref="A28:J28"/>
  </mergeCells>
  <printOptions/>
  <pageMargins left="0.3937007874015748" right="0.11811023622047245" top="0.3937007874015748" bottom="0.1968503937007874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796"/>
  <sheetViews>
    <sheetView zoomScalePageLayoutView="0" workbookViewId="0" topLeftCell="A670">
      <selection activeCell="B797" sqref="B797"/>
    </sheetView>
  </sheetViews>
  <sheetFormatPr defaultColWidth="9.140625" defaultRowHeight="15"/>
  <cols>
    <col min="1" max="1" width="6.421875" style="133" customWidth="1"/>
    <col min="2" max="2" width="37.00390625" style="133" customWidth="1"/>
    <col min="3" max="3" width="13.8515625" style="133" customWidth="1"/>
    <col min="4" max="4" width="14.00390625" style="133" customWidth="1"/>
    <col min="5" max="5" width="8.00390625" style="133" customWidth="1"/>
    <col min="6" max="6" width="15.00390625" style="133" customWidth="1"/>
    <col min="7" max="16384" width="9.00390625" style="133" customWidth="1"/>
  </cols>
  <sheetData>
    <row r="1" spans="1:6" ht="21">
      <c r="A1" s="502" t="s">
        <v>44</v>
      </c>
      <c r="B1" s="502"/>
      <c r="C1" s="502"/>
      <c r="D1" s="502"/>
      <c r="E1" s="502"/>
      <c r="F1" s="502"/>
    </row>
    <row r="2" spans="1:6" ht="21">
      <c r="A2" s="503" t="s">
        <v>45</v>
      </c>
      <c r="B2" s="503"/>
      <c r="C2" s="503"/>
      <c r="D2" s="503"/>
      <c r="E2" s="503"/>
      <c r="F2" s="503"/>
    </row>
    <row r="3" spans="1:6" ht="21">
      <c r="A3" s="134" t="s">
        <v>46</v>
      </c>
      <c r="B3" s="134" t="s">
        <v>47</v>
      </c>
      <c r="C3" s="267" t="s">
        <v>48</v>
      </c>
      <c r="D3" s="504" t="s">
        <v>49</v>
      </c>
      <c r="E3" s="505"/>
      <c r="F3" s="135" t="s">
        <v>50</v>
      </c>
    </row>
    <row r="4" spans="1:6" ht="21">
      <c r="A4" s="136">
        <v>1</v>
      </c>
      <c r="B4" s="137" t="s">
        <v>51</v>
      </c>
      <c r="C4" s="138">
        <v>1957219</v>
      </c>
      <c r="D4" s="139">
        <v>1050559</v>
      </c>
      <c r="E4" s="140" t="s">
        <v>52</v>
      </c>
      <c r="F4" s="141">
        <v>96288358</v>
      </c>
    </row>
    <row r="5" spans="1:6" ht="21">
      <c r="A5" s="136">
        <v>2</v>
      </c>
      <c r="B5" s="137" t="s">
        <v>53</v>
      </c>
      <c r="C5" s="138">
        <v>3802834</v>
      </c>
      <c r="D5" s="139">
        <v>1101944</v>
      </c>
      <c r="E5" s="140" t="s">
        <v>52</v>
      </c>
      <c r="F5" s="141">
        <v>79106342</v>
      </c>
    </row>
    <row r="6" spans="1:6" ht="21">
      <c r="A6" s="136">
        <v>3</v>
      </c>
      <c r="B6" s="137" t="s">
        <v>54</v>
      </c>
      <c r="C6" s="138">
        <v>3020221</v>
      </c>
      <c r="D6" s="139">
        <v>4098000</v>
      </c>
      <c r="E6" s="140" t="s">
        <v>55</v>
      </c>
      <c r="F6" s="141">
        <v>75908471</v>
      </c>
    </row>
    <row r="7" spans="1:6" ht="21">
      <c r="A7" s="136">
        <v>4</v>
      </c>
      <c r="B7" s="137" t="s">
        <v>56</v>
      </c>
      <c r="C7" s="138">
        <v>2927659</v>
      </c>
      <c r="D7" s="139">
        <v>3485142</v>
      </c>
      <c r="E7" s="140" t="s">
        <v>55</v>
      </c>
      <c r="F7" s="141">
        <v>68219471</v>
      </c>
    </row>
    <row r="8" spans="1:6" ht="21">
      <c r="A8" s="136">
        <v>5</v>
      </c>
      <c r="B8" s="137" t="s">
        <v>57</v>
      </c>
      <c r="C8" s="138">
        <v>98600</v>
      </c>
      <c r="D8" s="139">
        <v>5359</v>
      </c>
      <c r="E8" s="140" t="s">
        <v>52</v>
      </c>
      <c r="F8" s="141">
        <v>13802723</v>
      </c>
    </row>
    <row r="9" spans="1:6" ht="21">
      <c r="A9" s="136">
        <v>6</v>
      </c>
      <c r="B9" s="137" t="s">
        <v>58</v>
      </c>
      <c r="C9" s="138">
        <v>6877620</v>
      </c>
      <c r="D9" s="139">
        <v>6122537</v>
      </c>
      <c r="E9" s="140" t="s">
        <v>59</v>
      </c>
      <c r="F9" s="141">
        <v>12640218</v>
      </c>
    </row>
    <row r="10" spans="1:6" ht="21">
      <c r="A10" s="136">
        <v>7</v>
      </c>
      <c r="B10" s="137" t="s">
        <v>60</v>
      </c>
      <c r="C10" s="138">
        <v>26520</v>
      </c>
      <c r="D10" s="139">
        <v>15</v>
      </c>
      <c r="E10" s="140" t="s">
        <v>61</v>
      </c>
      <c r="F10" s="141">
        <v>9291574</v>
      </c>
    </row>
    <row r="11" spans="1:6" ht="21">
      <c r="A11" s="136">
        <v>8</v>
      </c>
      <c r="B11" s="137" t="s">
        <v>62</v>
      </c>
      <c r="C11" s="138">
        <v>96041</v>
      </c>
      <c r="D11" s="139">
        <v>7244956</v>
      </c>
      <c r="E11" s="140" t="s">
        <v>52</v>
      </c>
      <c r="F11" s="141">
        <v>6426317</v>
      </c>
    </row>
    <row r="12" spans="1:6" ht="21">
      <c r="A12" s="136">
        <v>9</v>
      </c>
      <c r="B12" s="137" t="s">
        <v>63</v>
      </c>
      <c r="C12" s="138">
        <v>50425</v>
      </c>
      <c r="D12" s="139">
        <v>2897</v>
      </c>
      <c r="E12" s="140" t="s">
        <v>64</v>
      </c>
      <c r="F12" s="141">
        <v>5883500</v>
      </c>
    </row>
    <row r="13" spans="1:6" ht="21">
      <c r="A13" s="136">
        <v>10</v>
      </c>
      <c r="B13" s="137" t="s">
        <v>65</v>
      </c>
      <c r="C13" s="138">
        <v>40660</v>
      </c>
      <c r="D13" s="139">
        <v>2</v>
      </c>
      <c r="E13" s="140" t="s">
        <v>61</v>
      </c>
      <c r="F13" s="141">
        <v>5216132</v>
      </c>
    </row>
    <row r="14" spans="1:6" ht="21">
      <c r="A14" s="136">
        <v>11</v>
      </c>
      <c r="B14" s="137" t="s">
        <v>66</v>
      </c>
      <c r="C14" s="138">
        <v>92445</v>
      </c>
      <c r="D14" s="139">
        <v>95292</v>
      </c>
      <c r="E14" s="140" t="s">
        <v>55</v>
      </c>
      <c r="F14" s="141">
        <v>5098645</v>
      </c>
    </row>
    <row r="15" spans="1:6" ht="21">
      <c r="A15" s="136">
        <v>12</v>
      </c>
      <c r="B15" s="137" t="s">
        <v>67</v>
      </c>
      <c r="C15" s="138">
        <v>4578</v>
      </c>
      <c r="D15" s="139">
        <v>29834</v>
      </c>
      <c r="E15" s="140" t="s">
        <v>52</v>
      </c>
      <c r="F15" s="141">
        <v>5009221</v>
      </c>
    </row>
    <row r="16" spans="1:6" ht="21">
      <c r="A16" s="136">
        <v>13</v>
      </c>
      <c r="B16" s="137" t="s">
        <v>68</v>
      </c>
      <c r="C16" s="138">
        <v>749440</v>
      </c>
      <c r="D16" s="139">
        <v>29485</v>
      </c>
      <c r="E16" s="140" t="s">
        <v>59</v>
      </c>
      <c r="F16" s="141">
        <v>4502200</v>
      </c>
    </row>
    <row r="17" spans="1:6" ht="21">
      <c r="A17" s="136">
        <v>14</v>
      </c>
      <c r="B17" s="137" t="s">
        <v>69</v>
      </c>
      <c r="C17" s="138">
        <v>41990</v>
      </c>
      <c r="D17" s="139">
        <v>19112</v>
      </c>
      <c r="E17" s="140" t="s">
        <v>52</v>
      </c>
      <c r="F17" s="141">
        <v>4392062</v>
      </c>
    </row>
    <row r="18" spans="1:6" ht="21">
      <c r="A18" s="136">
        <v>15</v>
      </c>
      <c r="B18" s="137" t="s">
        <v>70</v>
      </c>
      <c r="C18" s="138">
        <v>28850</v>
      </c>
      <c r="D18" s="139">
        <v>35</v>
      </c>
      <c r="E18" s="140" t="s">
        <v>52</v>
      </c>
      <c r="F18" s="141">
        <v>3808670</v>
      </c>
    </row>
    <row r="19" spans="1:6" ht="21">
      <c r="A19" s="136">
        <v>16</v>
      </c>
      <c r="B19" s="137" t="s">
        <v>71</v>
      </c>
      <c r="C19" s="138">
        <v>19360</v>
      </c>
      <c r="D19" s="139">
        <v>1891</v>
      </c>
      <c r="E19" s="140" t="s">
        <v>52</v>
      </c>
      <c r="F19" s="141">
        <v>3329284</v>
      </c>
    </row>
    <row r="20" spans="1:6" ht="21">
      <c r="A20" s="136">
        <v>17</v>
      </c>
      <c r="B20" s="137" t="s">
        <v>72</v>
      </c>
      <c r="C20" s="138">
        <v>129600</v>
      </c>
      <c r="D20" s="139">
        <v>160000</v>
      </c>
      <c r="E20" s="140" t="s">
        <v>55</v>
      </c>
      <c r="F20" s="141">
        <v>3188284</v>
      </c>
    </row>
    <row r="21" spans="1:6" ht="21">
      <c r="A21" s="136">
        <v>18</v>
      </c>
      <c r="B21" s="137" t="s">
        <v>73</v>
      </c>
      <c r="C21" s="138">
        <v>277500</v>
      </c>
      <c r="D21" s="139">
        <v>225070</v>
      </c>
      <c r="E21" s="140" t="s">
        <v>59</v>
      </c>
      <c r="F21" s="141">
        <v>2950824</v>
      </c>
    </row>
    <row r="22" spans="1:6" ht="21">
      <c r="A22" s="136">
        <v>19</v>
      </c>
      <c r="B22" s="137" t="s">
        <v>74</v>
      </c>
      <c r="C22" s="138">
        <v>29284</v>
      </c>
      <c r="D22" s="139">
        <v>273</v>
      </c>
      <c r="E22" s="140" t="s">
        <v>52</v>
      </c>
      <c r="F22" s="141">
        <v>2674898</v>
      </c>
    </row>
    <row r="23" spans="1:6" ht="21">
      <c r="A23" s="136">
        <v>20</v>
      </c>
      <c r="B23" s="137" t="s">
        <v>75</v>
      </c>
      <c r="C23" s="138">
        <v>61220</v>
      </c>
      <c r="D23" s="139">
        <v>61220</v>
      </c>
      <c r="E23" s="140" t="s">
        <v>55</v>
      </c>
      <c r="F23" s="141">
        <v>1298028</v>
      </c>
    </row>
    <row r="24" spans="1:6" ht="21">
      <c r="A24" s="136">
        <v>21</v>
      </c>
      <c r="B24" s="137" t="s">
        <v>76</v>
      </c>
      <c r="C24" s="138">
        <v>3724</v>
      </c>
      <c r="D24" s="139">
        <v>38</v>
      </c>
      <c r="E24" s="140" t="s">
        <v>61</v>
      </c>
      <c r="F24" s="141">
        <v>1174200</v>
      </c>
    </row>
    <row r="25" spans="1:6" ht="21">
      <c r="A25" s="136">
        <v>22</v>
      </c>
      <c r="B25" s="137" t="s">
        <v>77</v>
      </c>
      <c r="C25" s="138">
        <v>13077</v>
      </c>
      <c r="D25" s="139">
        <v>5744</v>
      </c>
      <c r="E25" s="140" t="s">
        <v>52</v>
      </c>
      <c r="F25" s="141">
        <v>1055750</v>
      </c>
    </row>
    <row r="26" spans="1:6" ht="21">
      <c r="A26" s="136">
        <v>23</v>
      </c>
      <c r="B26" s="137" t="s">
        <v>78</v>
      </c>
      <c r="C26" s="138">
        <v>762</v>
      </c>
      <c r="D26" s="139">
        <v>259</v>
      </c>
      <c r="E26" s="140" t="s">
        <v>52</v>
      </c>
      <c r="F26" s="141">
        <v>1038680</v>
      </c>
    </row>
    <row r="27" spans="1:6" ht="21">
      <c r="A27" s="136">
        <v>24</v>
      </c>
      <c r="B27" s="137" t="s">
        <v>79</v>
      </c>
      <c r="C27" s="138">
        <v>60760</v>
      </c>
      <c r="D27" s="139">
        <v>62000</v>
      </c>
      <c r="E27" s="140" t="s">
        <v>55</v>
      </c>
      <c r="F27" s="141">
        <v>998388</v>
      </c>
    </row>
    <row r="28" spans="1:6" ht="21">
      <c r="A28" s="136">
        <v>25</v>
      </c>
      <c r="B28" s="137" t="s">
        <v>80</v>
      </c>
      <c r="C28" s="138">
        <v>47725</v>
      </c>
      <c r="D28" s="139">
        <v>47725</v>
      </c>
      <c r="E28" s="140" t="s">
        <v>52</v>
      </c>
      <c r="F28" s="141">
        <v>938990</v>
      </c>
    </row>
    <row r="29" spans="1:6" ht="21">
      <c r="A29" s="136">
        <v>26</v>
      </c>
      <c r="B29" s="137" t="s">
        <v>81</v>
      </c>
      <c r="C29" s="138">
        <v>12000</v>
      </c>
      <c r="D29" s="139">
        <v>400</v>
      </c>
      <c r="E29" s="140" t="s">
        <v>82</v>
      </c>
      <c r="F29" s="141">
        <v>898900</v>
      </c>
    </row>
    <row r="30" spans="1:6" ht="21">
      <c r="A30" s="136">
        <v>27</v>
      </c>
      <c r="B30" s="137" t="s">
        <v>83</v>
      </c>
      <c r="C30" s="138">
        <v>7116</v>
      </c>
      <c r="D30" s="139">
        <v>3005</v>
      </c>
      <c r="E30" s="140" t="s">
        <v>52</v>
      </c>
      <c r="F30" s="141">
        <v>836828</v>
      </c>
    </row>
    <row r="31" spans="1:6" ht="21">
      <c r="A31" s="136">
        <v>28</v>
      </c>
      <c r="B31" s="137" t="s">
        <v>84</v>
      </c>
      <c r="C31" s="138">
        <v>5527</v>
      </c>
      <c r="D31" s="139">
        <v>1</v>
      </c>
      <c r="E31" s="140" t="s">
        <v>52</v>
      </c>
      <c r="F31" s="141">
        <v>595000</v>
      </c>
    </row>
    <row r="32" spans="1:6" ht="21">
      <c r="A32" s="136">
        <v>29</v>
      </c>
      <c r="B32" s="137" t="s">
        <v>85</v>
      </c>
      <c r="C32" s="138">
        <v>1875</v>
      </c>
      <c r="D32" s="139">
        <v>17</v>
      </c>
      <c r="E32" s="140" t="s">
        <v>52</v>
      </c>
      <c r="F32" s="141">
        <v>574900</v>
      </c>
    </row>
    <row r="33" spans="1:6" ht="21">
      <c r="A33" s="136">
        <v>30</v>
      </c>
      <c r="B33" s="137" t="s">
        <v>86</v>
      </c>
      <c r="C33" s="138">
        <v>10900</v>
      </c>
      <c r="D33" s="139">
        <v>1</v>
      </c>
      <c r="E33" s="140" t="s">
        <v>61</v>
      </c>
      <c r="F33" s="141">
        <v>300000</v>
      </c>
    </row>
    <row r="34" spans="1:6" ht="21">
      <c r="A34" s="136">
        <v>31</v>
      </c>
      <c r="B34" s="137" t="s">
        <v>87</v>
      </c>
      <c r="C34" s="138">
        <v>5000</v>
      </c>
      <c r="D34" s="139">
        <v>1</v>
      </c>
      <c r="E34" s="140" t="s">
        <v>61</v>
      </c>
      <c r="F34" s="141">
        <v>295000</v>
      </c>
    </row>
    <row r="35" spans="1:6" ht="21">
      <c r="A35" s="136">
        <v>32</v>
      </c>
      <c r="B35" s="137" t="s">
        <v>88</v>
      </c>
      <c r="C35" s="138">
        <v>44</v>
      </c>
      <c r="D35" s="139">
        <v>1</v>
      </c>
      <c r="E35" s="140" t="s">
        <v>52</v>
      </c>
      <c r="F35" s="141">
        <v>260000</v>
      </c>
    </row>
    <row r="36" spans="1:6" ht="21">
      <c r="A36" s="136">
        <v>33</v>
      </c>
      <c r="B36" s="137" t="s">
        <v>89</v>
      </c>
      <c r="C36" s="138">
        <v>2600</v>
      </c>
      <c r="D36" s="139">
        <v>1</v>
      </c>
      <c r="E36" s="140" t="s">
        <v>52</v>
      </c>
      <c r="F36" s="141">
        <v>230000</v>
      </c>
    </row>
    <row r="37" spans="1:6" ht="21">
      <c r="A37" s="136">
        <v>34</v>
      </c>
      <c r="B37" s="268" t="s">
        <v>90</v>
      </c>
      <c r="C37" s="138">
        <v>2181</v>
      </c>
      <c r="D37" s="139">
        <v>1</v>
      </c>
      <c r="E37" s="140" t="s">
        <v>52</v>
      </c>
      <c r="F37" s="141">
        <v>183076</v>
      </c>
    </row>
    <row r="38" spans="1:6" ht="21">
      <c r="A38" s="136">
        <v>35</v>
      </c>
      <c r="B38" s="137" t="s">
        <v>91</v>
      </c>
      <c r="C38" s="138">
        <v>4800</v>
      </c>
      <c r="D38" s="139">
        <v>48</v>
      </c>
      <c r="E38" s="140" t="s">
        <v>82</v>
      </c>
      <c r="F38" s="141">
        <v>146361</v>
      </c>
    </row>
    <row r="39" spans="1:6" ht="21">
      <c r="A39" s="136">
        <v>36</v>
      </c>
      <c r="B39" s="137" t="s">
        <v>92</v>
      </c>
      <c r="C39" s="138">
        <v>530</v>
      </c>
      <c r="D39" s="139">
        <v>3</v>
      </c>
      <c r="E39" s="140" t="s">
        <v>93</v>
      </c>
      <c r="F39" s="141">
        <v>130000</v>
      </c>
    </row>
    <row r="40" spans="1:6" ht="21">
      <c r="A40" s="136">
        <v>37</v>
      </c>
      <c r="B40" s="137" t="s">
        <v>94</v>
      </c>
      <c r="C40" s="138">
        <v>3840</v>
      </c>
      <c r="D40" s="139">
        <v>3200</v>
      </c>
      <c r="E40" s="140" t="s">
        <v>82</v>
      </c>
      <c r="F40" s="141">
        <v>128000</v>
      </c>
    </row>
    <row r="41" spans="1:6" ht="21">
      <c r="A41" s="136">
        <v>38</v>
      </c>
      <c r="B41" s="137" t="s">
        <v>95</v>
      </c>
      <c r="C41" s="138">
        <v>2500</v>
      </c>
      <c r="D41" s="139">
        <v>1</v>
      </c>
      <c r="E41" s="140" t="s">
        <v>52</v>
      </c>
      <c r="F41" s="141">
        <v>119900</v>
      </c>
    </row>
    <row r="42" spans="1:6" ht="21">
      <c r="A42" s="136">
        <v>39</v>
      </c>
      <c r="B42" s="137" t="s">
        <v>96</v>
      </c>
      <c r="C42" s="138">
        <v>3000</v>
      </c>
      <c r="D42" s="139">
        <v>2</v>
      </c>
      <c r="E42" s="140" t="s">
        <v>52</v>
      </c>
      <c r="F42" s="141">
        <v>93500</v>
      </c>
    </row>
    <row r="43" spans="1:6" ht="21">
      <c r="A43" s="136">
        <v>40</v>
      </c>
      <c r="B43" s="137" t="s">
        <v>97</v>
      </c>
      <c r="C43" s="138">
        <v>1600</v>
      </c>
      <c r="D43" s="139">
        <v>1000</v>
      </c>
      <c r="E43" s="140" t="s">
        <v>82</v>
      </c>
      <c r="F43" s="141">
        <v>50000</v>
      </c>
    </row>
    <row r="44" spans="1:6" ht="21">
      <c r="A44" s="136">
        <v>41</v>
      </c>
      <c r="B44" s="137" t="s">
        <v>98</v>
      </c>
      <c r="C44" s="138">
        <v>0</v>
      </c>
      <c r="D44" s="139">
        <v>4</v>
      </c>
      <c r="E44" s="140" t="s">
        <v>52</v>
      </c>
      <c r="F44" s="141">
        <v>42000</v>
      </c>
    </row>
    <row r="45" spans="1:6" ht="21">
      <c r="A45" s="136"/>
      <c r="B45" s="142" t="s">
        <v>42</v>
      </c>
      <c r="C45" s="143">
        <f>SUM(C4:C44)</f>
        <v>20521627</v>
      </c>
      <c r="D45" s="144">
        <f>SUM(D4:D44)</f>
        <v>23857075</v>
      </c>
      <c r="E45" s="145"/>
      <c r="F45" s="146">
        <f>SUM(F4:F44)</f>
        <v>419124695</v>
      </c>
    </row>
    <row r="46" spans="1:6" ht="21">
      <c r="A46" s="147"/>
      <c r="C46" s="148"/>
      <c r="D46" s="149"/>
      <c r="E46" s="150"/>
      <c r="F46" s="151"/>
    </row>
    <row r="47" spans="1:6" ht="21">
      <c r="A47" s="152" t="s">
        <v>99</v>
      </c>
      <c r="B47" s="152"/>
      <c r="C47" s="152"/>
      <c r="D47" s="152"/>
      <c r="E47" s="152"/>
      <c r="F47" s="152"/>
    </row>
    <row r="48" spans="1:6" ht="21">
      <c r="A48" s="152"/>
      <c r="B48" s="152"/>
      <c r="C48" s="152"/>
      <c r="D48" s="152"/>
      <c r="E48" s="152"/>
      <c r="F48" s="152"/>
    </row>
    <row r="49" spans="1:6" ht="21">
      <c r="A49" s="152"/>
      <c r="B49" s="152"/>
      <c r="C49" s="152"/>
      <c r="D49" s="152"/>
      <c r="E49" s="152"/>
      <c r="F49" s="152"/>
    </row>
    <row r="50" spans="1:6" ht="21">
      <c r="A50" s="152"/>
      <c r="B50" s="152"/>
      <c r="C50" s="152"/>
      <c r="D50" s="152"/>
      <c r="E50" s="152"/>
      <c r="F50" s="152"/>
    </row>
    <row r="51" spans="1:6" ht="21">
      <c r="A51" s="152"/>
      <c r="B51" s="152"/>
      <c r="C51" s="152"/>
      <c r="D51" s="152"/>
      <c r="E51" s="152"/>
      <c r="F51" s="152"/>
    </row>
    <row r="52" spans="1:6" ht="21">
      <c r="A52" s="152"/>
      <c r="B52" s="152"/>
      <c r="C52" s="152"/>
      <c r="D52" s="152"/>
      <c r="E52" s="152"/>
      <c r="F52" s="152"/>
    </row>
    <row r="53" spans="1:6" ht="21">
      <c r="A53" s="152"/>
      <c r="B53" s="152"/>
      <c r="C53" s="152"/>
      <c r="D53" s="152"/>
      <c r="E53" s="152"/>
      <c r="F53" s="152"/>
    </row>
    <row r="54" spans="1:6" ht="21">
      <c r="A54" s="152"/>
      <c r="B54" s="152"/>
      <c r="C54" s="152"/>
      <c r="D54" s="152"/>
      <c r="E54" s="152"/>
      <c r="F54" s="152"/>
    </row>
    <row r="55" spans="1:6" ht="21">
      <c r="A55" s="152"/>
      <c r="B55" s="152"/>
      <c r="C55" s="152"/>
      <c r="D55" s="152"/>
      <c r="E55" s="152"/>
      <c r="F55" s="152"/>
    </row>
    <row r="56" spans="1:6" ht="21">
      <c r="A56" s="152"/>
      <c r="B56" s="152"/>
      <c r="C56" s="152"/>
      <c r="D56" s="152"/>
      <c r="E56" s="152"/>
      <c r="F56" s="152"/>
    </row>
    <row r="57" spans="1:6" ht="21">
      <c r="A57" s="152"/>
      <c r="B57" s="152"/>
      <c r="C57" s="152"/>
      <c r="D57" s="152"/>
      <c r="E57" s="152"/>
      <c r="F57" s="152"/>
    </row>
    <row r="58" spans="1:6" ht="21">
      <c r="A58" s="152"/>
      <c r="B58" s="152"/>
      <c r="C58" s="152"/>
      <c r="D58" s="152"/>
      <c r="E58" s="152"/>
      <c r="F58" s="152"/>
    </row>
    <row r="59" spans="1:6" ht="21">
      <c r="A59" s="152"/>
      <c r="B59" s="152"/>
      <c r="C59" s="152"/>
      <c r="D59" s="152"/>
      <c r="E59" s="152"/>
      <c r="F59" s="152"/>
    </row>
    <row r="60" spans="1:6" ht="21">
      <c r="A60" s="152"/>
      <c r="B60" s="152"/>
      <c r="C60" s="152"/>
      <c r="D60" s="152"/>
      <c r="E60" s="152"/>
      <c r="F60" s="152"/>
    </row>
    <row r="61" spans="1:6" ht="21">
      <c r="A61" s="152"/>
      <c r="B61" s="152"/>
      <c r="C61" s="152"/>
      <c r="D61" s="152"/>
      <c r="E61" s="152"/>
      <c r="F61" s="152"/>
    </row>
    <row r="62" spans="1:6" ht="21">
      <c r="A62" s="152"/>
      <c r="B62" s="152"/>
      <c r="C62" s="152"/>
      <c r="D62" s="152"/>
      <c r="E62" s="152"/>
      <c r="F62" s="152"/>
    </row>
    <row r="63" spans="1:6" ht="21">
      <c r="A63" s="152"/>
      <c r="B63" s="152"/>
      <c r="C63" s="152"/>
      <c r="D63" s="152"/>
      <c r="E63" s="152"/>
      <c r="F63" s="152"/>
    </row>
    <row r="64" spans="1:6" ht="21">
      <c r="A64" s="152"/>
      <c r="B64" s="152"/>
      <c r="C64" s="152"/>
      <c r="D64" s="152"/>
      <c r="E64" s="152"/>
      <c r="F64" s="152"/>
    </row>
    <row r="65" spans="1:6" ht="21">
      <c r="A65" s="152"/>
      <c r="B65" s="152"/>
      <c r="C65" s="152"/>
      <c r="D65" s="152"/>
      <c r="E65" s="152"/>
      <c r="F65" s="152"/>
    </row>
    <row r="66" spans="1:6" ht="21">
      <c r="A66" s="152"/>
      <c r="B66" s="152"/>
      <c r="C66" s="152"/>
      <c r="D66" s="152"/>
      <c r="E66" s="152"/>
      <c r="F66" s="152"/>
    </row>
    <row r="67" spans="1:6" ht="21">
      <c r="A67" s="147"/>
      <c r="C67" s="148"/>
      <c r="D67" s="149"/>
      <c r="E67" s="150"/>
      <c r="F67" s="151"/>
    </row>
    <row r="69" spans="1:6" ht="21">
      <c r="A69" s="502" t="s">
        <v>44</v>
      </c>
      <c r="B69" s="502"/>
      <c r="C69" s="502"/>
      <c r="D69" s="502"/>
      <c r="E69" s="502"/>
      <c r="F69" s="502"/>
    </row>
    <row r="70" spans="1:6" ht="21">
      <c r="A70" s="503" t="s">
        <v>137</v>
      </c>
      <c r="B70" s="503"/>
      <c r="C70" s="503"/>
      <c r="D70" s="503"/>
      <c r="E70" s="503"/>
      <c r="F70" s="503"/>
    </row>
    <row r="71" spans="1:6" ht="21">
      <c r="A71" s="134" t="s">
        <v>46</v>
      </c>
      <c r="B71" s="134" t="s">
        <v>47</v>
      </c>
      <c r="C71" s="267" t="s">
        <v>48</v>
      </c>
      <c r="D71" s="504" t="s">
        <v>49</v>
      </c>
      <c r="E71" s="505"/>
      <c r="F71" s="135" t="s">
        <v>50</v>
      </c>
    </row>
    <row r="72" spans="1:6" ht="21">
      <c r="A72" s="136">
        <v>1</v>
      </c>
      <c r="B72" s="153" t="s">
        <v>53</v>
      </c>
      <c r="C72" s="154">
        <v>6455458.95</v>
      </c>
      <c r="D72" s="139">
        <v>1818531.6800000002</v>
      </c>
      <c r="E72" s="155" t="s">
        <v>52</v>
      </c>
      <c r="F72" s="156">
        <v>150858877</v>
      </c>
    </row>
    <row r="73" spans="1:6" ht="21">
      <c r="A73" s="136">
        <v>2</v>
      </c>
      <c r="B73" s="153" t="s">
        <v>51</v>
      </c>
      <c r="C73" s="154">
        <v>2017062.6999999997</v>
      </c>
      <c r="D73" s="139">
        <v>2948010.6999999997</v>
      </c>
      <c r="E73" s="155" t="s">
        <v>52</v>
      </c>
      <c r="F73" s="156">
        <v>106186279.63</v>
      </c>
    </row>
    <row r="74" spans="1:6" ht="21">
      <c r="A74" s="136">
        <v>3</v>
      </c>
      <c r="B74" s="153" t="s">
        <v>56</v>
      </c>
      <c r="C74" s="154">
        <v>4018185</v>
      </c>
      <c r="D74" s="139">
        <v>4781759</v>
      </c>
      <c r="E74" s="155" t="s">
        <v>55</v>
      </c>
      <c r="F74" s="156">
        <v>94873056</v>
      </c>
    </row>
    <row r="75" spans="1:6" ht="21">
      <c r="A75" s="136">
        <v>4</v>
      </c>
      <c r="B75" s="153" t="s">
        <v>54</v>
      </c>
      <c r="C75" s="154">
        <v>3508740</v>
      </c>
      <c r="D75" s="139">
        <v>4796000</v>
      </c>
      <c r="E75" s="155" t="s">
        <v>55</v>
      </c>
      <c r="F75" s="156">
        <v>87882835.5</v>
      </c>
    </row>
    <row r="76" spans="1:6" ht="21">
      <c r="A76" s="136">
        <v>5</v>
      </c>
      <c r="B76" s="153" t="s">
        <v>58</v>
      </c>
      <c r="C76" s="154">
        <v>10185302.83</v>
      </c>
      <c r="D76" s="139">
        <v>8604599.33</v>
      </c>
      <c r="E76" s="155" t="s">
        <v>138</v>
      </c>
      <c r="F76" s="156">
        <v>19453180.2</v>
      </c>
    </row>
    <row r="77" spans="1:6" ht="21">
      <c r="A77" s="136">
        <v>6</v>
      </c>
      <c r="B77" s="153" t="s">
        <v>69</v>
      </c>
      <c r="C77" s="154">
        <v>188361</v>
      </c>
      <c r="D77" s="139">
        <v>20170</v>
      </c>
      <c r="E77" s="155" t="s">
        <v>52</v>
      </c>
      <c r="F77" s="156">
        <v>19300882.42</v>
      </c>
    </row>
    <row r="78" spans="1:6" ht="21">
      <c r="A78" s="136">
        <v>7</v>
      </c>
      <c r="B78" s="153" t="s">
        <v>65</v>
      </c>
      <c r="C78" s="154">
        <v>102400</v>
      </c>
      <c r="D78" s="139">
        <v>5</v>
      </c>
      <c r="E78" s="155" t="s">
        <v>52</v>
      </c>
      <c r="F78" s="156">
        <v>15860396</v>
      </c>
    </row>
    <row r="79" spans="1:6" ht="21">
      <c r="A79" s="136">
        <v>8</v>
      </c>
      <c r="B79" s="153" t="s">
        <v>57</v>
      </c>
      <c r="C79" s="154">
        <v>94330</v>
      </c>
      <c r="D79" s="139">
        <v>5676</v>
      </c>
      <c r="E79" s="155" t="s">
        <v>52</v>
      </c>
      <c r="F79" s="156">
        <v>15620476</v>
      </c>
    </row>
    <row r="80" spans="1:6" ht="21">
      <c r="A80" s="136">
        <v>9</v>
      </c>
      <c r="B80" s="153" t="s">
        <v>74</v>
      </c>
      <c r="C80" s="154">
        <v>182717.12</v>
      </c>
      <c r="D80" s="139">
        <v>1470</v>
      </c>
      <c r="E80" s="155" t="s">
        <v>52</v>
      </c>
      <c r="F80" s="156">
        <v>15142267.149999999</v>
      </c>
    </row>
    <row r="81" spans="1:6" ht="21">
      <c r="A81" s="136">
        <v>10</v>
      </c>
      <c r="B81" s="153" t="s">
        <v>60</v>
      </c>
      <c r="C81" s="154">
        <v>56895</v>
      </c>
      <c r="D81" s="139">
        <v>26</v>
      </c>
      <c r="E81" s="155" t="s">
        <v>61</v>
      </c>
      <c r="F81" s="156">
        <v>13822534</v>
      </c>
    </row>
    <row r="82" spans="1:6" ht="21">
      <c r="A82" s="136">
        <v>11</v>
      </c>
      <c r="B82" s="153" t="s">
        <v>62</v>
      </c>
      <c r="C82" s="154">
        <v>182839.76</v>
      </c>
      <c r="D82" s="139">
        <v>7401400</v>
      </c>
      <c r="E82" s="155" t="s">
        <v>52</v>
      </c>
      <c r="F82" s="156">
        <v>9079626.58</v>
      </c>
    </row>
    <row r="83" spans="1:6" ht="21">
      <c r="A83" s="136">
        <v>12</v>
      </c>
      <c r="B83" s="153" t="s">
        <v>66</v>
      </c>
      <c r="C83" s="154">
        <v>152181</v>
      </c>
      <c r="D83" s="139">
        <v>150378</v>
      </c>
      <c r="E83" s="155" t="s">
        <v>55</v>
      </c>
      <c r="F83" s="156">
        <v>7990684</v>
      </c>
    </row>
    <row r="84" spans="1:6" ht="21">
      <c r="A84" s="136">
        <v>13</v>
      </c>
      <c r="B84" s="153" t="s">
        <v>71</v>
      </c>
      <c r="C84" s="154">
        <v>42478.6</v>
      </c>
      <c r="D84" s="139">
        <v>3436</v>
      </c>
      <c r="E84" s="155" t="s">
        <v>52</v>
      </c>
      <c r="F84" s="156">
        <v>7740232.51</v>
      </c>
    </row>
    <row r="85" spans="1:6" ht="21">
      <c r="A85" s="136">
        <v>14</v>
      </c>
      <c r="B85" s="153" t="s">
        <v>67</v>
      </c>
      <c r="C85" s="154">
        <v>4240</v>
      </c>
      <c r="D85" s="139">
        <v>46165</v>
      </c>
      <c r="E85" s="155" t="s">
        <v>52</v>
      </c>
      <c r="F85" s="156">
        <v>7245274</v>
      </c>
    </row>
    <row r="86" spans="1:6" ht="21">
      <c r="A86" s="136">
        <v>15</v>
      </c>
      <c r="B86" s="153" t="s">
        <v>78</v>
      </c>
      <c r="C86" s="154">
        <v>2161</v>
      </c>
      <c r="D86" s="139">
        <v>2197</v>
      </c>
      <c r="E86" s="155" t="s">
        <v>52</v>
      </c>
      <c r="F86" s="156">
        <v>5933678</v>
      </c>
    </row>
    <row r="87" spans="1:6" ht="21">
      <c r="A87" s="136">
        <v>16</v>
      </c>
      <c r="B87" s="269" t="s">
        <v>139</v>
      </c>
      <c r="C87" s="154">
        <v>3840</v>
      </c>
      <c r="D87" s="139">
        <v>131</v>
      </c>
      <c r="E87" s="155" t="s">
        <v>52</v>
      </c>
      <c r="F87" s="156">
        <v>5389550</v>
      </c>
    </row>
    <row r="88" spans="1:6" ht="21">
      <c r="A88" s="136">
        <v>17</v>
      </c>
      <c r="B88" s="153" t="s">
        <v>68</v>
      </c>
      <c r="C88" s="154">
        <v>703412</v>
      </c>
      <c r="D88" s="139">
        <v>27346</v>
      </c>
      <c r="E88" s="155" t="s">
        <v>138</v>
      </c>
      <c r="F88" s="156">
        <v>4197369</v>
      </c>
    </row>
    <row r="89" spans="1:6" ht="21">
      <c r="A89" s="136">
        <v>18</v>
      </c>
      <c r="B89" s="153" t="s">
        <v>72</v>
      </c>
      <c r="C89" s="154">
        <v>162000</v>
      </c>
      <c r="D89" s="139">
        <v>200000</v>
      </c>
      <c r="E89" s="155" t="s">
        <v>55</v>
      </c>
      <c r="F89" s="156">
        <v>4047806</v>
      </c>
    </row>
    <row r="90" spans="1:6" ht="21">
      <c r="A90" s="136">
        <v>19</v>
      </c>
      <c r="B90" s="153" t="s">
        <v>85</v>
      </c>
      <c r="C90" s="154">
        <v>13150</v>
      </c>
      <c r="D90" s="139">
        <v>124</v>
      </c>
      <c r="E90" s="155" t="s">
        <v>52</v>
      </c>
      <c r="F90" s="156">
        <v>3537404.54</v>
      </c>
    </row>
    <row r="91" spans="1:6" ht="21">
      <c r="A91" s="136">
        <v>20</v>
      </c>
      <c r="B91" s="153" t="s">
        <v>80</v>
      </c>
      <c r="C91" s="154">
        <v>163924</v>
      </c>
      <c r="D91" s="139">
        <v>60477</v>
      </c>
      <c r="E91" s="155" t="s">
        <v>52</v>
      </c>
      <c r="F91" s="156">
        <v>3375612</v>
      </c>
    </row>
    <row r="92" spans="1:6" ht="21">
      <c r="A92" s="136">
        <v>21</v>
      </c>
      <c r="B92" s="153" t="s">
        <v>75</v>
      </c>
      <c r="C92" s="154">
        <v>163360</v>
      </c>
      <c r="D92" s="139">
        <v>135447.94</v>
      </c>
      <c r="E92" s="155" t="s">
        <v>55</v>
      </c>
      <c r="F92" s="156">
        <v>3245299.5900000003</v>
      </c>
    </row>
    <row r="93" spans="1:6" ht="21">
      <c r="A93" s="136">
        <v>22</v>
      </c>
      <c r="B93" s="153" t="s">
        <v>73</v>
      </c>
      <c r="C93" s="154">
        <v>206250</v>
      </c>
      <c r="D93" s="139">
        <v>104570</v>
      </c>
      <c r="E93" s="155" t="s">
        <v>138</v>
      </c>
      <c r="F93" s="156">
        <v>2591465</v>
      </c>
    </row>
    <row r="94" spans="1:6" ht="21">
      <c r="A94" s="136">
        <v>23</v>
      </c>
      <c r="B94" s="153" t="s">
        <v>79</v>
      </c>
      <c r="C94" s="154">
        <v>121520</v>
      </c>
      <c r="D94" s="139">
        <v>124000</v>
      </c>
      <c r="E94" s="155" t="s">
        <v>55</v>
      </c>
      <c r="F94" s="156">
        <v>2111156</v>
      </c>
    </row>
    <row r="95" spans="1:6" ht="21">
      <c r="A95" s="136">
        <v>24</v>
      </c>
      <c r="B95" s="153" t="s">
        <v>70</v>
      </c>
      <c r="C95" s="154">
        <v>12200</v>
      </c>
      <c r="D95" s="139">
        <v>40</v>
      </c>
      <c r="E95" s="155" t="s">
        <v>52</v>
      </c>
      <c r="F95" s="156">
        <v>1869310</v>
      </c>
    </row>
    <row r="96" spans="1:6" ht="21">
      <c r="A96" s="136">
        <v>25</v>
      </c>
      <c r="B96" s="153" t="s">
        <v>83</v>
      </c>
      <c r="C96" s="154">
        <v>24625</v>
      </c>
      <c r="D96" s="139">
        <v>16101</v>
      </c>
      <c r="E96" s="155" t="s">
        <v>52</v>
      </c>
      <c r="F96" s="156">
        <v>1740320</v>
      </c>
    </row>
    <row r="97" spans="1:6" ht="21">
      <c r="A97" s="136">
        <v>26</v>
      </c>
      <c r="B97" s="153" t="s">
        <v>77</v>
      </c>
      <c r="C97" s="154">
        <v>23243</v>
      </c>
      <c r="D97" s="139">
        <v>5358</v>
      </c>
      <c r="E97" s="155" t="s">
        <v>52</v>
      </c>
      <c r="F97" s="156">
        <v>1644220</v>
      </c>
    </row>
    <row r="98" spans="1:6" ht="21">
      <c r="A98" s="136">
        <v>27</v>
      </c>
      <c r="B98" s="153" t="s">
        <v>63</v>
      </c>
      <c r="C98" s="154">
        <v>13094</v>
      </c>
      <c r="D98" s="139">
        <v>875</v>
      </c>
      <c r="E98" s="155" t="s">
        <v>64</v>
      </c>
      <c r="F98" s="156">
        <v>1582818</v>
      </c>
    </row>
    <row r="99" spans="1:6" ht="21">
      <c r="A99" s="136">
        <v>28</v>
      </c>
      <c r="B99" s="153" t="s">
        <v>140</v>
      </c>
      <c r="C99" s="154">
        <v>28100</v>
      </c>
      <c r="D99" s="139">
        <v>3</v>
      </c>
      <c r="E99" s="155" t="s">
        <v>61</v>
      </c>
      <c r="F99" s="156">
        <v>1050000</v>
      </c>
    </row>
    <row r="100" spans="1:6" ht="21">
      <c r="A100" s="136">
        <v>29</v>
      </c>
      <c r="B100" s="153" t="s">
        <v>141</v>
      </c>
      <c r="C100" s="154">
        <v>19520</v>
      </c>
      <c r="D100" s="139">
        <v>2</v>
      </c>
      <c r="E100" s="155" t="s">
        <v>61</v>
      </c>
      <c r="F100" s="156">
        <v>955000</v>
      </c>
    </row>
    <row r="101" spans="1:6" ht="21">
      <c r="A101" s="136">
        <v>30</v>
      </c>
      <c r="B101" s="153" t="s">
        <v>76</v>
      </c>
      <c r="C101" s="154">
        <v>2100</v>
      </c>
      <c r="D101" s="139">
        <v>21</v>
      </c>
      <c r="E101" s="155" t="s">
        <v>61</v>
      </c>
      <c r="F101" s="156">
        <v>938500</v>
      </c>
    </row>
    <row r="102" spans="1:6" ht="21">
      <c r="A102" s="136">
        <v>31</v>
      </c>
      <c r="B102" s="153" t="s">
        <v>142</v>
      </c>
      <c r="C102" s="154">
        <v>83</v>
      </c>
      <c r="D102" s="139">
        <v>1</v>
      </c>
      <c r="E102" s="155" t="s">
        <v>52</v>
      </c>
      <c r="F102" s="156">
        <v>472500</v>
      </c>
    </row>
    <row r="103" spans="1:6" ht="21">
      <c r="A103" s="136">
        <v>32</v>
      </c>
      <c r="B103" s="153" t="s">
        <v>94</v>
      </c>
      <c r="C103" s="154">
        <v>13320</v>
      </c>
      <c r="D103" s="139">
        <v>11100</v>
      </c>
      <c r="E103" s="155" t="s">
        <v>82</v>
      </c>
      <c r="F103" s="156">
        <v>444000</v>
      </c>
    </row>
    <row r="104" spans="1:6" ht="21">
      <c r="A104" s="136">
        <v>33</v>
      </c>
      <c r="B104" s="153" t="s">
        <v>97</v>
      </c>
      <c r="C104" s="154">
        <v>6400</v>
      </c>
      <c r="D104" s="139">
        <v>5500</v>
      </c>
      <c r="E104" s="155" t="s">
        <v>82</v>
      </c>
      <c r="F104" s="156">
        <v>275000</v>
      </c>
    </row>
    <row r="105" spans="1:6" ht="21">
      <c r="A105" s="136">
        <v>34</v>
      </c>
      <c r="B105" s="153" t="s">
        <v>92</v>
      </c>
      <c r="C105" s="154">
        <v>1200</v>
      </c>
      <c r="D105" s="139">
        <v>4</v>
      </c>
      <c r="E105" s="155" t="s">
        <v>93</v>
      </c>
      <c r="F105" s="156">
        <v>70000</v>
      </c>
    </row>
    <row r="106" spans="1:6" ht="21">
      <c r="A106" s="136">
        <v>35</v>
      </c>
      <c r="B106" s="153" t="s">
        <v>143</v>
      </c>
      <c r="C106" s="154">
        <v>30000</v>
      </c>
      <c r="D106" s="139">
        <v>30000</v>
      </c>
      <c r="E106" s="155" t="s">
        <v>138</v>
      </c>
      <c r="F106" s="156">
        <v>53362</v>
      </c>
    </row>
    <row r="107" spans="1:6" ht="21">
      <c r="A107" s="136">
        <v>36</v>
      </c>
      <c r="B107" s="153" t="s">
        <v>144</v>
      </c>
      <c r="C107" s="154">
        <v>600</v>
      </c>
      <c r="D107" s="139">
        <v>800</v>
      </c>
      <c r="E107" s="155" t="s">
        <v>82</v>
      </c>
      <c r="F107" s="156">
        <v>4000</v>
      </c>
    </row>
    <row r="108" spans="1:6" ht="21">
      <c r="A108" s="136"/>
      <c r="B108" s="142" t="s">
        <v>42</v>
      </c>
      <c r="C108" s="157">
        <f>SUM(C72:C107)</f>
        <v>28905293.960000005</v>
      </c>
      <c r="D108" s="144">
        <f>SUM(D72:D107)</f>
        <v>31301724.650000002</v>
      </c>
      <c r="E108" s="158"/>
      <c r="F108" s="159">
        <f>SUM(F72:F107)</f>
        <v>616584971.12</v>
      </c>
    </row>
    <row r="109" spans="1:6" ht="21">
      <c r="A109" s="147"/>
      <c r="C109" s="160"/>
      <c r="D109" s="160"/>
      <c r="E109" s="161"/>
      <c r="F109" s="160"/>
    </row>
    <row r="110" spans="1:6" ht="21">
      <c r="A110" s="152" t="s">
        <v>145</v>
      </c>
      <c r="B110" s="152"/>
      <c r="C110" s="152"/>
      <c r="D110" s="152"/>
      <c r="E110" s="152"/>
      <c r="F110" s="152"/>
    </row>
    <row r="111" spans="1:6" ht="21">
      <c r="A111" s="147"/>
      <c r="C111" s="160"/>
      <c r="D111" s="160"/>
      <c r="E111" s="161"/>
      <c r="F111" s="160"/>
    </row>
    <row r="137" spans="1:6" ht="21">
      <c r="A137" s="506" t="s">
        <v>44</v>
      </c>
      <c r="B137" s="506"/>
      <c r="C137" s="506"/>
      <c r="D137" s="506"/>
      <c r="E137" s="506"/>
      <c r="F137" s="506"/>
    </row>
    <row r="138" spans="1:6" ht="21.75" thickBot="1">
      <c r="A138" s="506" t="s">
        <v>174</v>
      </c>
      <c r="B138" s="506"/>
      <c r="C138" s="506"/>
      <c r="D138" s="506"/>
      <c r="E138" s="506"/>
      <c r="F138" s="506"/>
    </row>
    <row r="139" spans="1:6" ht="21.75" thickBot="1">
      <c r="A139" s="163" t="s">
        <v>46</v>
      </c>
      <c r="B139" s="163" t="s">
        <v>47</v>
      </c>
      <c r="C139" s="164" t="s">
        <v>48</v>
      </c>
      <c r="D139" s="507" t="s">
        <v>49</v>
      </c>
      <c r="E139" s="507"/>
      <c r="F139" s="165" t="s">
        <v>50</v>
      </c>
    </row>
    <row r="140" spans="1:6" ht="21">
      <c r="A140" s="166">
        <v>1</v>
      </c>
      <c r="B140" s="167" t="s">
        <v>56</v>
      </c>
      <c r="C140" s="168">
        <v>5918305</v>
      </c>
      <c r="D140" s="169">
        <v>7005392</v>
      </c>
      <c r="E140" s="170" t="s">
        <v>55</v>
      </c>
      <c r="F140" s="171">
        <v>144153714.65999997</v>
      </c>
    </row>
    <row r="141" spans="1:6" ht="21">
      <c r="A141" s="172">
        <v>2</v>
      </c>
      <c r="B141" s="173" t="s">
        <v>53</v>
      </c>
      <c r="C141" s="174">
        <v>5821352.675000001</v>
      </c>
      <c r="D141" s="175">
        <v>1321029.025</v>
      </c>
      <c r="E141" s="176" t="s">
        <v>52</v>
      </c>
      <c r="F141" s="177">
        <v>135396404.85</v>
      </c>
    </row>
    <row r="142" spans="1:6" ht="21">
      <c r="A142" s="172">
        <v>3</v>
      </c>
      <c r="B142" s="173" t="s">
        <v>51</v>
      </c>
      <c r="C142" s="174">
        <v>2784739.34</v>
      </c>
      <c r="D142" s="175">
        <v>2111103.1500000004</v>
      </c>
      <c r="E142" s="176" t="s">
        <v>52</v>
      </c>
      <c r="F142" s="177">
        <v>133462895</v>
      </c>
    </row>
    <row r="143" spans="1:6" ht="21">
      <c r="A143" s="172">
        <v>4</v>
      </c>
      <c r="B143" s="173" t="s">
        <v>54</v>
      </c>
      <c r="C143" s="174">
        <v>3647044</v>
      </c>
      <c r="D143" s="175">
        <v>4980000</v>
      </c>
      <c r="E143" s="176" t="s">
        <v>55</v>
      </c>
      <c r="F143" s="177">
        <v>94677836.31</v>
      </c>
    </row>
    <row r="144" spans="1:6" ht="21">
      <c r="A144" s="172">
        <v>5</v>
      </c>
      <c r="B144" s="173" t="s">
        <v>57</v>
      </c>
      <c r="C144" s="174">
        <v>156583.3</v>
      </c>
      <c r="D144" s="175">
        <v>10934</v>
      </c>
      <c r="E144" s="176" t="s">
        <v>52</v>
      </c>
      <c r="F144" s="177">
        <v>24392961</v>
      </c>
    </row>
    <row r="145" spans="1:6" ht="21">
      <c r="A145" s="172">
        <v>6</v>
      </c>
      <c r="B145" s="173" t="s">
        <v>58</v>
      </c>
      <c r="C145" s="174">
        <v>11725710</v>
      </c>
      <c r="D145" s="175">
        <v>10091855.4</v>
      </c>
      <c r="E145" s="176" t="s">
        <v>59</v>
      </c>
      <c r="F145" s="177">
        <v>21720390</v>
      </c>
    </row>
    <row r="146" spans="1:6" ht="21">
      <c r="A146" s="172">
        <v>7</v>
      </c>
      <c r="B146" s="173" t="s">
        <v>69</v>
      </c>
      <c r="C146" s="174">
        <v>178757</v>
      </c>
      <c r="D146" s="175">
        <v>16467</v>
      </c>
      <c r="E146" s="176" t="s">
        <v>52</v>
      </c>
      <c r="F146" s="177">
        <v>16379057</v>
      </c>
    </row>
    <row r="147" spans="1:6" ht="21">
      <c r="A147" s="172">
        <v>8</v>
      </c>
      <c r="B147" s="173" t="s">
        <v>74</v>
      </c>
      <c r="C147" s="174">
        <v>157432</v>
      </c>
      <c r="D147" s="175">
        <v>1809</v>
      </c>
      <c r="E147" s="176" t="s">
        <v>52</v>
      </c>
      <c r="F147" s="177">
        <v>15812837</v>
      </c>
    </row>
    <row r="148" spans="1:6" ht="21">
      <c r="A148" s="172">
        <v>9</v>
      </c>
      <c r="B148" s="173" t="s">
        <v>73</v>
      </c>
      <c r="C148" s="174">
        <v>1085950</v>
      </c>
      <c r="D148" s="175">
        <v>576847</v>
      </c>
      <c r="E148" s="176" t="s">
        <v>59</v>
      </c>
      <c r="F148" s="177">
        <v>13610055</v>
      </c>
    </row>
    <row r="149" spans="1:6" ht="21">
      <c r="A149" s="172">
        <v>10</v>
      </c>
      <c r="B149" s="173" t="s">
        <v>62</v>
      </c>
      <c r="C149" s="174">
        <v>91112.5</v>
      </c>
      <c r="D149" s="175">
        <v>7234741</v>
      </c>
      <c r="E149" s="176" t="s">
        <v>52</v>
      </c>
      <c r="F149" s="177">
        <v>13431567.5</v>
      </c>
    </row>
    <row r="150" spans="1:6" ht="21">
      <c r="A150" s="178">
        <v>11</v>
      </c>
      <c r="B150" s="179" t="s">
        <v>449</v>
      </c>
      <c r="C150" s="180">
        <v>2426</v>
      </c>
      <c r="D150" s="181">
        <v>113</v>
      </c>
      <c r="E150" s="182" t="s">
        <v>52</v>
      </c>
      <c r="F150" s="183">
        <v>13030500</v>
      </c>
    </row>
    <row r="151" spans="1:6" ht="21">
      <c r="A151" s="172">
        <v>12</v>
      </c>
      <c r="B151" s="173" t="s">
        <v>65</v>
      </c>
      <c r="C151" s="174">
        <v>109369</v>
      </c>
      <c r="D151" s="175">
        <v>7</v>
      </c>
      <c r="E151" s="176" t="s">
        <v>52</v>
      </c>
      <c r="F151" s="177">
        <v>12651496</v>
      </c>
    </row>
    <row r="152" spans="1:6" ht="21">
      <c r="A152" s="172">
        <v>13</v>
      </c>
      <c r="B152" s="173" t="s">
        <v>78</v>
      </c>
      <c r="C152" s="174">
        <v>3927</v>
      </c>
      <c r="D152" s="175">
        <v>4290</v>
      </c>
      <c r="E152" s="176" t="s">
        <v>52</v>
      </c>
      <c r="F152" s="177">
        <v>12471506</v>
      </c>
    </row>
    <row r="153" spans="1:6" ht="21">
      <c r="A153" s="178">
        <v>14</v>
      </c>
      <c r="B153" s="270" t="s">
        <v>450</v>
      </c>
      <c r="C153" s="180">
        <v>9615</v>
      </c>
      <c r="D153" s="181">
        <v>155</v>
      </c>
      <c r="E153" s="182" t="s">
        <v>52</v>
      </c>
      <c r="F153" s="183">
        <v>10300800</v>
      </c>
    </row>
    <row r="154" spans="1:6" ht="21">
      <c r="A154" s="172">
        <v>15</v>
      </c>
      <c r="B154" s="173" t="s">
        <v>60</v>
      </c>
      <c r="C154" s="174">
        <v>39408</v>
      </c>
      <c r="D154" s="175">
        <v>17</v>
      </c>
      <c r="E154" s="176" t="s">
        <v>61</v>
      </c>
      <c r="F154" s="177">
        <v>10044011</v>
      </c>
    </row>
    <row r="155" spans="1:6" ht="21">
      <c r="A155" s="172">
        <v>16</v>
      </c>
      <c r="B155" s="173" t="s">
        <v>67</v>
      </c>
      <c r="C155" s="174">
        <v>12316</v>
      </c>
      <c r="D155" s="175">
        <v>66274</v>
      </c>
      <c r="E155" s="176" t="s">
        <v>52</v>
      </c>
      <c r="F155" s="177">
        <v>9405481.520000001</v>
      </c>
    </row>
    <row r="156" spans="1:6" ht="21">
      <c r="A156" s="172">
        <v>17</v>
      </c>
      <c r="B156" s="173" t="s">
        <v>71</v>
      </c>
      <c r="C156" s="174">
        <v>104201</v>
      </c>
      <c r="D156" s="175">
        <v>4681</v>
      </c>
      <c r="E156" s="176" t="s">
        <v>52</v>
      </c>
      <c r="F156" s="177">
        <v>8691462</v>
      </c>
    </row>
    <row r="157" spans="1:6" ht="21">
      <c r="A157" s="172">
        <v>18</v>
      </c>
      <c r="B157" s="173" t="s">
        <v>72</v>
      </c>
      <c r="C157" s="174">
        <v>259200</v>
      </c>
      <c r="D157" s="175">
        <v>320000</v>
      </c>
      <c r="E157" s="176" t="s">
        <v>55</v>
      </c>
      <c r="F157" s="177">
        <v>6725966</v>
      </c>
    </row>
    <row r="158" spans="1:6" ht="21">
      <c r="A158" s="172">
        <v>19</v>
      </c>
      <c r="B158" s="173" t="s">
        <v>66</v>
      </c>
      <c r="C158" s="174">
        <v>127796</v>
      </c>
      <c r="D158" s="175">
        <v>126827</v>
      </c>
      <c r="E158" s="176" t="s">
        <v>55</v>
      </c>
      <c r="F158" s="177">
        <v>5885962</v>
      </c>
    </row>
    <row r="159" spans="1:6" ht="21">
      <c r="A159" s="172">
        <v>20</v>
      </c>
      <c r="B159" s="173" t="s">
        <v>85</v>
      </c>
      <c r="C159" s="174">
        <v>19472</v>
      </c>
      <c r="D159" s="175">
        <v>178</v>
      </c>
      <c r="E159" s="176" t="s">
        <v>52</v>
      </c>
      <c r="F159" s="177">
        <v>5404179</v>
      </c>
    </row>
    <row r="160" spans="1:6" ht="21">
      <c r="A160" s="172">
        <v>21</v>
      </c>
      <c r="B160" s="271" t="s">
        <v>451</v>
      </c>
      <c r="C160" s="174">
        <v>40000</v>
      </c>
      <c r="D160" s="175">
        <v>1</v>
      </c>
      <c r="E160" s="176" t="s">
        <v>52</v>
      </c>
      <c r="F160" s="177">
        <v>5000000</v>
      </c>
    </row>
    <row r="161" spans="1:6" ht="21">
      <c r="A161" s="172">
        <v>22</v>
      </c>
      <c r="B161" s="173" t="s">
        <v>68</v>
      </c>
      <c r="C161" s="174">
        <v>622230</v>
      </c>
      <c r="D161" s="175">
        <v>24701</v>
      </c>
      <c r="E161" s="176" t="s">
        <v>59</v>
      </c>
      <c r="F161" s="177">
        <v>4514550</v>
      </c>
    </row>
    <row r="162" spans="1:6" ht="21">
      <c r="A162" s="172">
        <v>23</v>
      </c>
      <c r="B162" s="173" t="s">
        <v>175</v>
      </c>
      <c r="C162" s="174">
        <v>18100</v>
      </c>
      <c r="D162" s="175">
        <v>2</v>
      </c>
      <c r="E162" s="176" t="s">
        <v>61</v>
      </c>
      <c r="F162" s="177">
        <v>4500000</v>
      </c>
    </row>
    <row r="163" spans="1:6" ht="21">
      <c r="A163" s="178">
        <v>24</v>
      </c>
      <c r="B163" s="272" t="s">
        <v>176</v>
      </c>
      <c r="C163" s="180">
        <v>4246</v>
      </c>
      <c r="D163" s="181">
        <v>112</v>
      </c>
      <c r="E163" s="182" t="s">
        <v>52</v>
      </c>
      <c r="F163" s="183">
        <v>4065040</v>
      </c>
    </row>
    <row r="164" spans="1:6" ht="21">
      <c r="A164" s="172">
        <v>25</v>
      </c>
      <c r="B164" s="173" t="s">
        <v>177</v>
      </c>
      <c r="C164" s="174">
        <v>10469</v>
      </c>
      <c r="D164" s="175">
        <v>8126</v>
      </c>
      <c r="E164" s="176" t="s">
        <v>52</v>
      </c>
      <c r="F164" s="177">
        <v>3495100</v>
      </c>
    </row>
    <row r="165" spans="1:6" ht="21">
      <c r="A165" s="172">
        <v>26</v>
      </c>
      <c r="B165" s="173" t="s">
        <v>63</v>
      </c>
      <c r="C165" s="174">
        <v>27566</v>
      </c>
      <c r="D165" s="175">
        <v>1490</v>
      </c>
      <c r="E165" s="176" t="s">
        <v>52</v>
      </c>
      <c r="F165" s="177">
        <v>3293911</v>
      </c>
    </row>
    <row r="166" spans="1:6" ht="21">
      <c r="A166" s="172">
        <v>27</v>
      </c>
      <c r="B166" s="173" t="s">
        <v>79</v>
      </c>
      <c r="C166" s="174">
        <v>185240</v>
      </c>
      <c r="D166" s="175">
        <v>190020</v>
      </c>
      <c r="E166" s="176" t="s">
        <v>55</v>
      </c>
      <c r="F166" s="177">
        <v>3232554</v>
      </c>
    </row>
    <row r="167" spans="1:6" ht="21">
      <c r="A167" s="172">
        <v>28</v>
      </c>
      <c r="B167" s="173" t="s">
        <v>75</v>
      </c>
      <c r="C167" s="174">
        <v>179930</v>
      </c>
      <c r="D167" s="175">
        <v>179930</v>
      </c>
      <c r="E167" s="176" t="s">
        <v>55</v>
      </c>
      <c r="F167" s="177">
        <v>3112859</v>
      </c>
    </row>
    <row r="168" spans="1:6" ht="21">
      <c r="A168" s="172">
        <v>29</v>
      </c>
      <c r="B168" s="173" t="s">
        <v>178</v>
      </c>
      <c r="C168" s="174">
        <v>13900</v>
      </c>
      <c r="D168" s="175">
        <v>2</v>
      </c>
      <c r="E168" s="176" t="s">
        <v>61</v>
      </c>
      <c r="F168" s="177">
        <v>3000000</v>
      </c>
    </row>
    <row r="169" spans="1:6" ht="21.75" thickBot="1">
      <c r="A169" s="184">
        <v>30</v>
      </c>
      <c r="B169" s="185" t="s">
        <v>80</v>
      </c>
      <c r="C169" s="186">
        <v>162068</v>
      </c>
      <c r="D169" s="187">
        <v>90336</v>
      </c>
      <c r="E169" s="188" t="s">
        <v>52</v>
      </c>
      <c r="F169" s="189">
        <v>2921616</v>
      </c>
    </row>
    <row r="170" spans="1:6" ht="21">
      <c r="A170" s="172">
        <v>31</v>
      </c>
      <c r="B170" s="173" t="s">
        <v>87</v>
      </c>
      <c r="C170" s="174">
        <v>36950</v>
      </c>
      <c r="D170" s="175">
        <v>5</v>
      </c>
      <c r="E170" s="176" t="s">
        <v>52</v>
      </c>
      <c r="F170" s="177">
        <v>2005000</v>
      </c>
    </row>
    <row r="171" spans="1:6" ht="21">
      <c r="A171" s="172">
        <v>32</v>
      </c>
      <c r="B171" s="173" t="s">
        <v>179</v>
      </c>
      <c r="C171" s="174">
        <v>22465.6</v>
      </c>
      <c r="D171" s="175">
        <v>12533.6</v>
      </c>
      <c r="E171" s="176" t="s">
        <v>52</v>
      </c>
      <c r="F171" s="177">
        <v>1829063</v>
      </c>
    </row>
    <row r="172" spans="1:6" ht="21">
      <c r="A172" s="172">
        <v>33</v>
      </c>
      <c r="B172" s="173" t="s">
        <v>140</v>
      </c>
      <c r="C172" s="174">
        <v>22000</v>
      </c>
      <c r="D172" s="175">
        <v>2</v>
      </c>
      <c r="E172" s="176" t="s">
        <v>61</v>
      </c>
      <c r="F172" s="177">
        <v>1189532</v>
      </c>
    </row>
    <row r="173" spans="1:6" ht="21">
      <c r="A173" s="172">
        <v>34</v>
      </c>
      <c r="B173" s="173" t="s">
        <v>180</v>
      </c>
      <c r="C173" s="174">
        <v>4300</v>
      </c>
      <c r="D173" s="175">
        <v>3120</v>
      </c>
      <c r="E173" s="176" t="s">
        <v>52</v>
      </c>
      <c r="F173" s="177">
        <v>1182000</v>
      </c>
    </row>
    <row r="174" spans="1:6" ht="21">
      <c r="A174" s="172">
        <v>35</v>
      </c>
      <c r="B174" s="173" t="s">
        <v>181</v>
      </c>
      <c r="C174" s="174">
        <v>303</v>
      </c>
      <c r="D174" s="175">
        <v>90</v>
      </c>
      <c r="E174" s="176" t="s">
        <v>52</v>
      </c>
      <c r="F174" s="177">
        <v>795183</v>
      </c>
    </row>
    <row r="175" spans="1:6" ht="21">
      <c r="A175" s="172">
        <v>36</v>
      </c>
      <c r="B175" s="173" t="s">
        <v>182</v>
      </c>
      <c r="C175" s="174">
        <v>10000</v>
      </c>
      <c r="D175" s="175">
        <v>2</v>
      </c>
      <c r="E175" s="176" t="s">
        <v>61</v>
      </c>
      <c r="F175" s="177">
        <v>702250</v>
      </c>
    </row>
    <row r="176" spans="1:6" ht="21">
      <c r="A176" s="172">
        <v>37</v>
      </c>
      <c r="B176" s="173" t="s">
        <v>77</v>
      </c>
      <c r="C176" s="174">
        <v>12857</v>
      </c>
      <c r="D176" s="175">
        <v>880</v>
      </c>
      <c r="E176" s="176" t="s">
        <v>52</v>
      </c>
      <c r="F176" s="177">
        <v>634569</v>
      </c>
    </row>
    <row r="177" spans="1:6" ht="42">
      <c r="A177" s="178">
        <v>38</v>
      </c>
      <c r="B177" s="179" t="s">
        <v>183</v>
      </c>
      <c r="C177" s="180">
        <v>9600</v>
      </c>
      <c r="D177" s="181">
        <v>1</v>
      </c>
      <c r="E177" s="182" t="s">
        <v>52</v>
      </c>
      <c r="F177" s="183">
        <v>585000</v>
      </c>
    </row>
    <row r="178" spans="1:6" ht="21">
      <c r="A178" s="172">
        <v>39</v>
      </c>
      <c r="B178" s="173" t="s">
        <v>184</v>
      </c>
      <c r="C178" s="174">
        <v>2438</v>
      </c>
      <c r="D178" s="175">
        <v>73</v>
      </c>
      <c r="E178" s="176" t="s">
        <v>52</v>
      </c>
      <c r="F178" s="177">
        <v>560000</v>
      </c>
    </row>
    <row r="179" spans="1:6" ht="21">
      <c r="A179" s="172">
        <v>40</v>
      </c>
      <c r="B179" s="173" t="s">
        <v>185</v>
      </c>
      <c r="C179" s="174">
        <v>8730</v>
      </c>
      <c r="D179" s="175">
        <v>1</v>
      </c>
      <c r="E179" s="176" t="s">
        <v>61</v>
      </c>
      <c r="F179" s="177">
        <v>500000</v>
      </c>
    </row>
    <row r="180" spans="1:6" ht="21">
      <c r="A180" s="178">
        <v>41</v>
      </c>
      <c r="B180" s="270" t="s">
        <v>186</v>
      </c>
      <c r="C180" s="180">
        <v>5250</v>
      </c>
      <c r="D180" s="181">
        <v>1</v>
      </c>
      <c r="E180" s="182" t="s">
        <v>61</v>
      </c>
      <c r="F180" s="183">
        <v>380000</v>
      </c>
    </row>
    <row r="181" spans="1:6" ht="21">
      <c r="A181" s="172">
        <v>42</v>
      </c>
      <c r="B181" s="173" t="s">
        <v>94</v>
      </c>
      <c r="C181" s="174">
        <v>9840</v>
      </c>
      <c r="D181" s="175">
        <v>8200</v>
      </c>
      <c r="E181" s="176" t="s">
        <v>82</v>
      </c>
      <c r="F181" s="177">
        <v>328000</v>
      </c>
    </row>
    <row r="182" spans="1:6" ht="21">
      <c r="A182" s="172">
        <v>43</v>
      </c>
      <c r="B182" s="173" t="s">
        <v>97</v>
      </c>
      <c r="C182" s="174">
        <v>6450</v>
      </c>
      <c r="D182" s="175">
        <v>6500</v>
      </c>
      <c r="E182" s="176" t="s">
        <v>82</v>
      </c>
      <c r="F182" s="177">
        <v>325000</v>
      </c>
    </row>
    <row r="183" spans="1:6" ht="21">
      <c r="A183" s="172">
        <v>44</v>
      </c>
      <c r="B183" s="273" t="s">
        <v>187</v>
      </c>
      <c r="C183" s="174">
        <v>9600</v>
      </c>
      <c r="D183" s="175">
        <v>4</v>
      </c>
      <c r="E183" s="176" t="s">
        <v>52</v>
      </c>
      <c r="F183" s="177">
        <v>240000</v>
      </c>
    </row>
    <row r="184" spans="1:6" ht="21">
      <c r="A184" s="172">
        <v>45</v>
      </c>
      <c r="B184" s="173" t="s">
        <v>188</v>
      </c>
      <c r="C184" s="174">
        <v>579</v>
      </c>
      <c r="D184" s="175">
        <v>5790</v>
      </c>
      <c r="E184" s="176" t="s">
        <v>52</v>
      </c>
      <c r="F184" s="177">
        <v>215620</v>
      </c>
    </row>
    <row r="185" spans="1:6" ht="21">
      <c r="A185" s="172">
        <v>46</v>
      </c>
      <c r="B185" s="173" t="s">
        <v>189</v>
      </c>
      <c r="C185" s="174">
        <v>3822</v>
      </c>
      <c r="D185" s="175">
        <v>7644</v>
      </c>
      <c r="E185" s="176" t="s">
        <v>82</v>
      </c>
      <c r="F185" s="177">
        <v>162900</v>
      </c>
    </row>
    <row r="186" spans="1:6" ht="21">
      <c r="A186" s="172">
        <v>47</v>
      </c>
      <c r="B186" s="173" t="s">
        <v>190</v>
      </c>
      <c r="C186" s="174">
        <v>2980</v>
      </c>
      <c r="D186" s="175">
        <v>1</v>
      </c>
      <c r="E186" s="176" t="s">
        <v>61</v>
      </c>
      <c r="F186" s="177">
        <v>160000</v>
      </c>
    </row>
    <row r="187" spans="1:6" ht="21">
      <c r="A187" s="172">
        <v>48</v>
      </c>
      <c r="B187" s="173" t="s">
        <v>95</v>
      </c>
      <c r="C187" s="174">
        <v>1800</v>
      </c>
      <c r="D187" s="175">
        <v>1</v>
      </c>
      <c r="E187" s="176" t="s">
        <v>61</v>
      </c>
      <c r="F187" s="177">
        <v>119900</v>
      </c>
    </row>
    <row r="188" spans="1:6" ht="21">
      <c r="A188" s="172">
        <v>49</v>
      </c>
      <c r="B188" s="173" t="s">
        <v>191</v>
      </c>
      <c r="C188" s="174">
        <v>2000</v>
      </c>
      <c r="D188" s="175">
        <v>1</v>
      </c>
      <c r="E188" s="176" t="s">
        <v>52</v>
      </c>
      <c r="F188" s="177">
        <v>100000</v>
      </c>
    </row>
    <row r="189" spans="1:6" ht="21">
      <c r="A189" s="172">
        <v>50</v>
      </c>
      <c r="B189" s="173" t="s">
        <v>192</v>
      </c>
      <c r="C189" s="174">
        <v>570</v>
      </c>
      <c r="D189" s="175">
        <v>1</v>
      </c>
      <c r="E189" s="176" t="s">
        <v>193</v>
      </c>
      <c r="F189" s="177">
        <v>72000</v>
      </c>
    </row>
    <row r="190" spans="1:6" ht="21">
      <c r="A190" s="172">
        <v>51</v>
      </c>
      <c r="B190" s="173" t="s">
        <v>194</v>
      </c>
      <c r="C190" s="174">
        <v>450</v>
      </c>
      <c r="D190" s="175">
        <v>3</v>
      </c>
      <c r="E190" s="176" t="s">
        <v>52</v>
      </c>
      <c r="F190" s="177">
        <v>49700</v>
      </c>
    </row>
    <row r="191" spans="1:6" ht="21">
      <c r="A191" s="172">
        <v>52</v>
      </c>
      <c r="B191" s="173" t="s">
        <v>76</v>
      </c>
      <c r="C191" s="174">
        <v>100</v>
      </c>
      <c r="D191" s="175">
        <v>1</v>
      </c>
      <c r="E191" s="176" t="s">
        <v>52</v>
      </c>
      <c r="F191" s="177">
        <v>49500</v>
      </c>
    </row>
    <row r="192" spans="1:6" ht="21">
      <c r="A192" s="172">
        <v>53</v>
      </c>
      <c r="B192" s="173" t="s">
        <v>83</v>
      </c>
      <c r="C192" s="174">
        <v>220</v>
      </c>
      <c r="D192" s="175">
        <v>1</v>
      </c>
      <c r="E192" s="176" t="s">
        <v>52</v>
      </c>
      <c r="F192" s="177">
        <v>45000</v>
      </c>
    </row>
    <row r="193" spans="1:6" ht="21">
      <c r="A193" s="172">
        <v>54</v>
      </c>
      <c r="B193" s="173" t="s">
        <v>195</v>
      </c>
      <c r="C193" s="174">
        <v>150</v>
      </c>
      <c r="D193" s="175">
        <v>1</v>
      </c>
      <c r="E193" s="176" t="s">
        <v>52</v>
      </c>
      <c r="F193" s="177">
        <v>15000</v>
      </c>
    </row>
    <row r="194" spans="1:6" ht="21">
      <c r="A194" s="172">
        <v>55</v>
      </c>
      <c r="B194" s="173" t="s">
        <v>88</v>
      </c>
      <c r="C194" s="174">
        <v>2</v>
      </c>
      <c r="D194" s="175">
        <v>1</v>
      </c>
      <c r="E194" s="176" t="s">
        <v>52</v>
      </c>
      <c r="F194" s="177">
        <v>4840</v>
      </c>
    </row>
    <row r="195" spans="1:6" ht="21">
      <c r="A195" s="172">
        <v>56</v>
      </c>
      <c r="B195" s="173" t="s">
        <v>144</v>
      </c>
      <c r="C195" s="174">
        <v>600</v>
      </c>
      <c r="D195" s="175">
        <v>5000</v>
      </c>
      <c r="E195" s="176" t="s">
        <v>82</v>
      </c>
      <c r="F195" s="177">
        <v>2500</v>
      </c>
    </row>
    <row r="196" spans="1:6" ht="21.75" thickBot="1">
      <c r="A196" s="184">
        <v>57</v>
      </c>
      <c r="B196" s="185" t="s">
        <v>196</v>
      </c>
      <c r="C196" s="186">
        <v>2</v>
      </c>
      <c r="D196" s="187">
        <v>102</v>
      </c>
      <c r="E196" s="188" t="s">
        <v>52</v>
      </c>
      <c r="F196" s="189">
        <v>2040</v>
      </c>
    </row>
    <row r="197" spans="1:6" ht="21.75" thickBot="1">
      <c r="A197" s="190"/>
      <c r="B197" s="190" t="s">
        <v>42</v>
      </c>
      <c r="C197" s="191">
        <f>SUM(C140:C196)</f>
        <v>33692523.415</v>
      </c>
      <c r="D197" s="510">
        <f>SUM(D140:D196)</f>
        <v>34417399.175000004</v>
      </c>
      <c r="E197" s="510"/>
      <c r="F197" s="191">
        <f>SUM(F140:F196)</f>
        <v>757039308.8399999</v>
      </c>
    </row>
    <row r="198" spans="1:6" ht="21">
      <c r="A198" s="192"/>
      <c r="B198" s="193"/>
      <c r="C198" s="194"/>
      <c r="D198" s="194"/>
      <c r="E198" s="195"/>
      <c r="F198" s="194"/>
    </row>
    <row r="199" spans="1:6" ht="21">
      <c r="A199" s="196" t="s">
        <v>197</v>
      </c>
      <c r="B199" s="196"/>
      <c r="C199" s="196"/>
      <c r="D199" s="196"/>
      <c r="E199" s="196"/>
      <c r="F199" s="196"/>
    </row>
    <row r="200" spans="1:6" ht="21">
      <c r="A200" s="192"/>
      <c r="B200" s="193"/>
      <c r="C200" s="194"/>
      <c r="D200" s="194"/>
      <c r="E200" s="195"/>
      <c r="F200" s="194"/>
    </row>
    <row r="204" spans="1:6" ht="21">
      <c r="A204" s="506" t="s">
        <v>44</v>
      </c>
      <c r="B204" s="506"/>
      <c r="C204" s="506"/>
      <c r="D204" s="506"/>
      <c r="E204" s="506"/>
      <c r="F204" s="506"/>
    </row>
    <row r="205" spans="1:6" ht="21">
      <c r="A205" s="506" t="s">
        <v>214</v>
      </c>
      <c r="B205" s="506"/>
      <c r="C205" s="506"/>
      <c r="D205" s="506"/>
      <c r="E205" s="506"/>
      <c r="F205" s="506"/>
    </row>
    <row r="206" spans="1:6" ht="21">
      <c r="A206" s="213" t="s">
        <v>46</v>
      </c>
      <c r="B206" s="213" t="s">
        <v>47</v>
      </c>
      <c r="C206" s="214" t="s">
        <v>48</v>
      </c>
      <c r="D206" s="508" t="s">
        <v>49</v>
      </c>
      <c r="E206" s="509"/>
      <c r="F206" s="146" t="s">
        <v>50</v>
      </c>
    </row>
    <row r="207" spans="1:6" ht="21">
      <c r="A207" s="136">
        <v>1</v>
      </c>
      <c r="B207" s="274" t="s">
        <v>56</v>
      </c>
      <c r="C207" s="154">
        <v>5095484</v>
      </c>
      <c r="D207" s="139">
        <v>6030709</v>
      </c>
      <c r="E207" s="140" t="s">
        <v>55</v>
      </c>
      <c r="F207" s="156">
        <v>134792940.12</v>
      </c>
    </row>
    <row r="208" spans="1:6" ht="21">
      <c r="A208" s="136">
        <v>2</v>
      </c>
      <c r="B208" s="274" t="s">
        <v>51</v>
      </c>
      <c r="C208" s="154">
        <v>3566007.7399999998</v>
      </c>
      <c r="D208" s="139">
        <v>2438904.98</v>
      </c>
      <c r="E208" s="140" t="s">
        <v>52</v>
      </c>
      <c r="F208" s="156">
        <v>128367947.42</v>
      </c>
    </row>
    <row r="209" spans="1:6" ht="21">
      <c r="A209" s="136">
        <v>3</v>
      </c>
      <c r="B209" s="274" t="s">
        <v>53</v>
      </c>
      <c r="C209" s="154">
        <v>4855415.9399999995</v>
      </c>
      <c r="D209" s="139">
        <v>1816192</v>
      </c>
      <c r="E209" s="140" t="s">
        <v>52</v>
      </c>
      <c r="F209" s="156">
        <v>109747667.96000001</v>
      </c>
    </row>
    <row r="210" spans="1:6" ht="21">
      <c r="A210" s="136">
        <v>4</v>
      </c>
      <c r="B210" s="274" t="s">
        <v>54</v>
      </c>
      <c r="C210" s="154">
        <v>3249691</v>
      </c>
      <c r="D210" s="139">
        <v>4450000</v>
      </c>
      <c r="E210" s="140" t="s">
        <v>55</v>
      </c>
      <c r="F210" s="156">
        <v>94638874.19999999</v>
      </c>
    </row>
    <row r="211" spans="1:6" ht="21">
      <c r="A211" s="136">
        <v>5</v>
      </c>
      <c r="B211" s="274" t="s">
        <v>58</v>
      </c>
      <c r="C211" s="154">
        <v>16251760</v>
      </c>
      <c r="D211" s="139">
        <v>13138584.419999998</v>
      </c>
      <c r="E211" s="140" t="s">
        <v>59</v>
      </c>
      <c r="F211" s="156">
        <v>29849829.3</v>
      </c>
    </row>
    <row r="212" spans="1:6" ht="21">
      <c r="A212" s="136">
        <v>6</v>
      </c>
      <c r="B212" s="274" t="s">
        <v>60</v>
      </c>
      <c r="C212" s="154">
        <v>56036</v>
      </c>
      <c r="D212" s="139">
        <v>24</v>
      </c>
      <c r="E212" s="140" t="s">
        <v>61</v>
      </c>
      <c r="F212" s="156">
        <v>19278147</v>
      </c>
    </row>
    <row r="213" spans="1:6" ht="21">
      <c r="A213" s="136">
        <v>7</v>
      </c>
      <c r="B213" s="274" t="s">
        <v>57</v>
      </c>
      <c r="C213" s="154">
        <v>123275</v>
      </c>
      <c r="D213" s="139">
        <v>6479</v>
      </c>
      <c r="E213" s="140" t="s">
        <v>52</v>
      </c>
      <c r="F213" s="156">
        <v>18805322</v>
      </c>
    </row>
    <row r="214" spans="1:6" ht="21">
      <c r="A214" s="136">
        <v>8</v>
      </c>
      <c r="B214" s="274" t="s">
        <v>74</v>
      </c>
      <c r="C214" s="154">
        <v>178621</v>
      </c>
      <c r="D214" s="139">
        <v>1392</v>
      </c>
      <c r="E214" s="140" t="s">
        <v>52</v>
      </c>
      <c r="F214" s="156">
        <v>14533592</v>
      </c>
    </row>
    <row r="215" spans="1:6" ht="21">
      <c r="A215" s="136">
        <v>9</v>
      </c>
      <c r="B215" s="274" t="s">
        <v>219</v>
      </c>
      <c r="C215" s="154">
        <v>65019</v>
      </c>
      <c r="D215" s="139">
        <v>2</v>
      </c>
      <c r="E215" s="140" t="s">
        <v>52</v>
      </c>
      <c r="F215" s="156">
        <v>13204000</v>
      </c>
    </row>
    <row r="216" spans="1:6" ht="21">
      <c r="A216" s="136">
        <v>10</v>
      </c>
      <c r="B216" s="274" t="s">
        <v>69</v>
      </c>
      <c r="C216" s="154">
        <v>180969</v>
      </c>
      <c r="D216" s="139">
        <v>19161</v>
      </c>
      <c r="E216" s="140" t="s">
        <v>52</v>
      </c>
      <c r="F216" s="156">
        <v>13116338</v>
      </c>
    </row>
    <row r="217" spans="1:6" ht="21">
      <c r="A217" s="136">
        <v>11</v>
      </c>
      <c r="B217" s="274" t="s">
        <v>66</v>
      </c>
      <c r="C217" s="154">
        <v>157871</v>
      </c>
      <c r="D217" s="139">
        <v>156604</v>
      </c>
      <c r="E217" s="140" t="s">
        <v>55</v>
      </c>
      <c r="F217" s="156">
        <v>9379446</v>
      </c>
    </row>
    <row r="218" spans="1:6" ht="21">
      <c r="A218" s="136">
        <v>12</v>
      </c>
      <c r="B218" s="274" t="s">
        <v>75</v>
      </c>
      <c r="C218" s="154">
        <v>608500</v>
      </c>
      <c r="D218" s="139">
        <v>484693.93</v>
      </c>
      <c r="E218" s="140" t="s">
        <v>55</v>
      </c>
      <c r="F218" s="156">
        <v>9339408</v>
      </c>
    </row>
    <row r="219" spans="1:6" ht="21">
      <c r="A219" s="136">
        <v>13</v>
      </c>
      <c r="B219" s="274" t="s">
        <v>79</v>
      </c>
      <c r="C219" s="154">
        <v>420240</v>
      </c>
      <c r="D219" s="139">
        <v>478000</v>
      </c>
      <c r="E219" s="140" t="s">
        <v>55</v>
      </c>
      <c r="F219" s="156">
        <v>8682102.33</v>
      </c>
    </row>
    <row r="220" spans="1:6" ht="21">
      <c r="A220" s="136">
        <v>14</v>
      </c>
      <c r="B220" s="274" t="s">
        <v>63</v>
      </c>
      <c r="C220" s="154">
        <v>64337</v>
      </c>
      <c r="D220" s="139">
        <v>3571</v>
      </c>
      <c r="E220" s="275" t="s">
        <v>52</v>
      </c>
      <c r="F220" s="156">
        <v>7754520</v>
      </c>
    </row>
    <row r="221" spans="1:6" ht="21">
      <c r="A221" s="136">
        <v>15</v>
      </c>
      <c r="B221" s="274" t="s">
        <v>62</v>
      </c>
      <c r="C221" s="154">
        <v>118709.45000000001</v>
      </c>
      <c r="D221" s="139">
        <v>7193913</v>
      </c>
      <c r="E221" s="140" t="s">
        <v>52</v>
      </c>
      <c r="F221" s="156">
        <v>7459430</v>
      </c>
    </row>
    <row r="222" spans="1:6" ht="21">
      <c r="A222" s="136">
        <v>16</v>
      </c>
      <c r="B222" s="274" t="s">
        <v>73</v>
      </c>
      <c r="C222" s="154">
        <v>529250</v>
      </c>
      <c r="D222" s="139">
        <v>259276.5</v>
      </c>
      <c r="E222" s="140" t="s">
        <v>59</v>
      </c>
      <c r="F222" s="156">
        <v>6771850</v>
      </c>
    </row>
    <row r="223" spans="1:6" ht="21">
      <c r="A223" s="136">
        <v>17</v>
      </c>
      <c r="B223" s="274" t="s">
        <v>78</v>
      </c>
      <c r="C223" s="154">
        <v>2472</v>
      </c>
      <c r="D223" s="139">
        <v>2636</v>
      </c>
      <c r="E223" s="140" t="s">
        <v>52</v>
      </c>
      <c r="F223" s="156">
        <v>6497098</v>
      </c>
    </row>
    <row r="224" spans="1:6" ht="21">
      <c r="A224" s="136">
        <v>18</v>
      </c>
      <c r="B224" s="274" t="s">
        <v>67</v>
      </c>
      <c r="C224" s="154">
        <v>4157</v>
      </c>
      <c r="D224" s="139">
        <v>28049</v>
      </c>
      <c r="E224" s="140" t="s">
        <v>52</v>
      </c>
      <c r="F224" s="156">
        <v>4732852.65</v>
      </c>
    </row>
    <row r="225" spans="1:6" ht="21">
      <c r="A225" s="136">
        <v>19</v>
      </c>
      <c r="B225" s="274" t="s">
        <v>72</v>
      </c>
      <c r="C225" s="154">
        <v>162000</v>
      </c>
      <c r="D225" s="139">
        <v>200000</v>
      </c>
      <c r="E225" s="140" t="s">
        <v>55</v>
      </c>
      <c r="F225" s="156">
        <v>4465210</v>
      </c>
    </row>
    <row r="226" spans="1:6" ht="21">
      <c r="A226" s="136">
        <v>20</v>
      </c>
      <c r="B226" s="274" t="s">
        <v>80</v>
      </c>
      <c r="C226" s="154">
        <v>171349</v>
      </c>
      <c r="D226" s="139">
        <v>83526</v>
      </c>
      <c r="E226" s="140" t="s">
        <v>52</v>
      </c>
      <c r="F226" s="156">
        <v>3823950</v>
      </c>
    </row>
    <row r="227" spans="1:6" ht="21">
      <c r="A227" s="136">
        <v>21</v>
      </c>
      <c r="B227" s="274" t="s">
        <v>71</v>
      </c>
      <c r="C227" s="154">
        <v>31123</v>
      </c>
      <c r="D227" s="139">
        <v>1750</v>
      </c>
      <c r="E227" s="140" t="s">
        <v>52</v>
      </c>
      <c r="F227" s="156">
        <v>2377280</v>
      </c>
    </row>
    <row r="228" spans="1:6" ht="21">
      <c r="A228" s="136">
        <v>22</v>
      </c>
      <c r="B228" s="274" t="s">
        <v>68</v>
      </c>
      <c r="C228" s="154">
        <v>231180</v>
      </c>
      <c r="D228" s="139">
        <v>10311</v>
      </c>
      <c r="E228" s="140" t="s">
        <v>59</v>
      </c>
      <c r="F228" s="156">
        <v>2094850</v>
      </c>
    </row>
    <row r="229" spans="1:6" ht="21">
      <c r="A229" s="136">
        <v>23</v>
      </c>
      <c r="B229" s="274" t="s">
        <v>85</v>
      </c>
      <c r="C229" s="154">
        <v>6171</v>
      </c>
      <c r="D229" s="139">
        <v>63</v>
      </c>
      <c r="E229" s="140" t="s">
        <v>52</v>
      </c>
      <c r="F229" s="156">
        <v>1888579</v>
      </c>
    </row>
    <row r="230" spans="1:6" ht="21">
      <c r="A230" s="136">
        <v>24</v>
      </c>
      <c r="B230" s="274" t="s">
        <v>77</v>
      </c>
      <c r="C230" s="154">
        <v>21503</v>
      </c>
      <c r="D230" s="139">
        <v>4502</v>
      </c>
      <c r="E230" s="275" t="s">
        <v>52</v>
      </c>
      <c r="F230" s="156">
        <v>1760879</v>
      </c>
    </row>
    <row r="231" spans="1:6" ht="21">
      <c r="A231" s="136">
        <v>25</v>
      </c>
      <c r="B231" s="274" t="s">
        <v>220</v>
      </c>
      <c r="C231" s="154">
        <v>13600</v>
      </c>
      <c r="D231" s="139">
        <v>1700</v>
      </c>
      <c r="E231" s="140" t="s">
        <v>52</v>
      </c>
      <c r="F231" s="156">
        <v>1284176</v>
      </c>
    </row>
    <row r="232" spans="1:6" ht="21">
      <c r="A232" s="136">
        <v>26</v>
      </c>
      <c r="B232" s="274" t="s">
        <v>182</v>
      </c>
      <c r="C232" s="154">
        <v>2998</v>
      </c>
      <c r="D232" s="139">
        <v>64</v>
      </c>
      <c r="E232" s="140" t="s">
        <v>52</v>
      </c>
      <c r="F232" s="156">
        <v>632328</v>
      </c>
    </row>
    <row r="233" spans="1:6" ht="21">
      <c r="A233" s="136">
        <v>27</v>
      </c>
      <c r="B233" s="274" t="s">
        <v>83</v>
      </c>
      <c r="C233" s="154">
        <v>4100</v>
      </c>
      <c r="D233" s="139">
        <v>5</v>
      </c>
      <c r="E233" s="140" t="s">
        <v>52</v>
      </c>
      <c r="F233" s="156">
        <v>514250</v>
      </c>
    </row>
    <row r="234" spans="1:6" ht="21">
      <c r="A234" s="136">
        <v>28</v>
      </c>
      <c r="B234" s="274" t="s">
        <v>94</v>
      </c>
      <c r="C234" s="154">
        <v>11760</v>
      </c>
      <c r="D234" s="139">
        <v>9860</v>
      </c>
      <c r="E234" s="140" t="s">
        <v>82</v>
      </c>
      <c r="F234" s="156">
        <v>392000</v>
      </c>
    </row>
    <row r="235" spans="1:6" ht="21">
      <c r="A235" s="136">
        <v>29</v>
      </c>
      <c r="B235" s="274" t="s">
        <v>179</v>
      </c>
      <c r="C235" s="154">
        <v>3730</v>
      </c>
      <c r="D235" s="139">
        <v>3730</v>
      </c>
      <c r="E235" s="140" t="s">
        <v>52</v>
      </c>
      <c r="F235" s="156">
        <v>391900</v>
      </c>
    </row>
    <row r="236" spans="1:6" ht="21">
      <c r="A236" s="136">
        <v>30</v>
      </c>
      <c r="B236" s="274" t="s">
        <v>95</v>
      </c>
      <c r="C236" s="154">
        <v>5400</v>
      </c>
      <c r="D236" s="139">
        <v>3</v>
      </c>
      <c r="E236" s="140" t="s">
        <v>52</v>
      </c>
      <c r="F236" s="156">
        <v>359700</v>
      </c>
    </row>
    <row r="237" spans="1:6" ht="21">
      <c r="A237" s="136">
        <v>31</v>
      </c>
      <c r="B237" s="276" t="s">
        <v>221</v>
      </c>
      <c r="C237" s="154">
        <v>32000</v>
      </c>
      <c r="D237" s="139">
        <v>1</v>
      </c>
      <c r="E237" s="140" t="s">
        <v>52</v>
      </c>
      <c r="F237" s="156">
        <v>300000</v>
      </c>
    </row>
    <row r="238" spans="1:6" ht="21">
      <c r="A238" s="136">
        <v>32</v>
      </c>
      <c r="B238" s="274" t="s">
        <v>188</v>
      </c>
      <c r="C238" s="154">
        <v>430</v>
      </c>
      <c r="D238" s="139">
        <v>4300</v>
      </c>
      <c r="E238" s="275" t="s">
        <v>52</v>
      </c>
      <c r="F238" s="156">
        <v>189275</v>
      </c>
    </row>
    <row r="239" spans="1:6" ht="21">
      <c r="A239" s="136">
        <v>33</v>
      </c>
      <c r="B239" s="274" t="s">
        <v>142</v>
      </c>
      <c r="C239" s="154">
        <v>75</v>
      </c>
      <c r="D239" s="139">
        <v>1</v>
      </c>
      <c r="E239" s="140" t="s">
        <v>52</v>
      </c>
      <c r="F239" s="156">
        <v>155327</v>
      </c>
    </row>
    <row r="240" spans="1:6" ht="21">
      <c r="A240" s="136">
        <v>34</v>
      </c>
      <c r="B240" s="274" t="s">
        <v>97</v>
      </c>
      <c r="C240" s="154">
        <v>3200</v>
      </c>
      <c r="D240" s="139">
        <v>3000</v>
      </c>
      <c r="E240" s="140" t="s">
        <v>82</v>
      </c>
      <c r="F240" s="156">
        <v>150000</v>
      </c>
    </row>
    <row r="241" spans="1:6" ht="21">
      <c r="A241" s="136">
        <v>35</v>
      </c>
      <c r="B241" s="274" t="s">
        <v>222</v>
      </c>
      <c r="C241" s="154">
        <v>240</v>
      </c>
      <c r="D241" s="139">
        <v>3</v>
      </c>
      <c r="E241" s="275" t="s">
        <v>52</v>
      </c>
      <c r="F241" s="156">
        <v>54000</v>
      </c>
    </row>
    <row r="242" spans="1:6" ht="21">
      <c r="A242" s="136">
        <v>36</v>
      </c>
      <c r="B242" s="274" t="s">
        <v>223</v>
      </c>
      <c r="C242" s="154">
        <v>17</v>
      </c>
      <c r="D242" s="139">
        <v>1</v>
      </c>
      <c r="E242" s="140" t="s">
        <v>52</v>
      </c>
      <c r="F242" s="156">
        <v>36448</v>
      </c>
    </row>
    <row r="243" spans="1:6" ht="21">
      <c r="A243" s="136">
        <v>37</v>
      </c>
      <c r="B243" s="274" t="s">
        <v>224</v>
      </c>
      <c r="C243" s="154">
        <v>835</v>
      </c>
      <c r="D243" s="139">
        <v>3</v>
      </c>
      <c r="E243" s="140" t="s">
        <v>52</v>
      </c>
      <c r="F243" s="156">
        <v>35875</v>
      </c>
    </row>
    <row r="244" spans="1:6" ht="21">
      <c r="A244" s="136">
        <v>38</v>
      </c>
      <c r="B244" s="274" t="s">
        <v>181</v>
      </c>
      <c r="C244" s="154">
        <v>24</v>
      </c>
      <c r="D244" s="139">
        <v>4</v>
      </c>
      <c r="E244" s="140" t="s">
        <v>52</v>
      </c>
      <c r="F244" s="156">
        <v>23102</v>
      </c>
    </row>
    <row r="245" spans="1:6" ht="21">
      <c r="A245" s="136">
        <v>39</v>
      </c>
      <c r="B245" s="274" t="s">
        <v>225</v>
      </c>
      <c r="C245" s="154">
        <v>30</v>
      </c>
      <c r="D245" s="139">
        <v>2</v>
      </c>
      <c r="E245" s="140" t="s">
        <v>52</v>
      </c>
      <c r="F245" s="156">
        <v>19200</v>
      </c>
    </row>
    <row r="246" spans="1:6" ht="21">
      <c r="A246" s="136">
        <v>40</v>
      </c>
      <c r="B246" s="274" t="s">
        <v>144</v>
      </c>
      <c r="C246" s="154">
        <v>1000</v>
      </c>
      <c r="D246" s="139">
        <v>10000</v>
      </c>
      <c r="E246" s="140" t="s">
        <v>82</v>
      </c>
      <c r="F246" s="156">
        <v>5000</v>
      </c>
    </row>
    <row r="247" spans="1:6" ht="21">
      <c r="A247" s="136">
        <v>41</v>
      </c>
      <c r="B247" s="274" t="s">
        <v>226</v>
      </c>
      <c r="C247" s="154">
        <v>0</v>
      </c>
      <c r="D247" s="139">
        <v>3</v>
      </c>
      <c r="E247" s="140" t="s">
        <v>52</v>
      </c>
      <c r="F247" s="156">
        <v>30</v>
      </c>
    </row>
    <row r="248" spans="1:6" ht="21">
      <c r="A248" s="142"/>
      <c r="B248" s="216" t="s">
        <v>227</v>
      </c>
      <c r="C248" s="217">
        <f>SUM(C207:C247)</f>
        <v>36230580.13</v>
      </c>
      <c r="D248" s="218">
        <f>SUM(D207:D247)</f>
        <v>36841023.83</v>
      </c>
      <c r="E248" s="219"/>
      <c r="F248" s="220">
        <f>SUM(F207:F247)</f>
        <v>657904723.98</v>
      </c>
    </row>
    <row r="249" spans="1:6" ht="21">
      <c r="A249" s="192"/>
      <c r="B249" s="203"/>
      <c r="C249" s="204"/>
      <c r="D249" s="204"/>
      <c r="E249" s="205"/>
      <c r="F249" s="206"/>
    </row>
    <row r="250" spans="1:6" ht="21">
      <c r="A250" s="131" t="s">
        <v>228</v>
      </c>
      <c r="B250" s="131"/>
      <c r="C250" s="131"/>
      <c r="D250" s="131"/>
      <c r="E250" s="131"/>
      <c r="F250" s="131"/>
    </row>
    <row r="251" spans="1:6" ht="21">
      <c r="A251" s="192"/>
      <c r="B251" s="203"/>
      <c r="C251" s="204"/>
      <c r="D251" s="204"/>
      <c r="E251" s="205"/>
      <c r="F251" s="206"/>
    </row>
    <row r="272" spans="1:6" ht="21">
      <c r="A272" s="506" t="s">
        <v>44</v>
      </c>
      <c r="B272" s="506"/>
      <c r="C272" s="506"/>
      <c r="D272" s="506"/>
      <c r="E272" s="506"/>
      <c r="F272" s="506"/>
    </row>
    <row r="273" spans="1:6" ht="21.75" thickBot="1">
      <c r="A273" s="506" t="s">
        <v>247</v>
      </c>
      <c r="B273" s="506"/>
      <c r="C273" s="506"/>
      <c r="D273" s="506"/>
      <c r="E273" s="506"/>
      <c r="F273" s="506"/>
    </row>
    <row r="274" spans="1:6" ht="21.75" thickBot="1">
      <c r="A274" s="163" t="s">
        <v>46</v>
      </c>
      <c r="B274" s="163" t="s">
        <v>47</v>
      </c>
      <c r="C274" s="165" t="s">
        <v>48</v>
      </c>
      <c r="D274" s="507" t="s">
        <v>49</v>
      </c>
      <c r="E274" s="507"/>
      <c r="F274" s="165" t="s">
        <v>50</v>
      </c>
    </row>
    <row r="275" spans="1:6" ht="21">
      <c r="A275" s="166">
        <v>1</v>
      </c>
      <c r="B275" s="207" t="s">
        <v>56</v>
      </c>
      <c r="C275" s="171">
        <v>4412694.68</v>
      </c>
      <c r="D275" s="169">
        <v>5246198</v>
      </c>
      <c r="E275" s="197" t="s">
        <v>55</v>
      </c>
      <c r="F275" s="171">
        <v>126891227.96000001</v>
      </c>
    </row>
    <row r="276" spans="1:6" ht="21">
      <c r="A276" s="172">
        <v>2</v>
      </c>
      <c r="B276" s="208" t="s">
        <v>51</v>
      </c>
      <c r="C276" s="177">
        <v>5533633.09</v>
      </c>
      <c r="D276" s="175">
        <v>3607728</v>
      </c>
      <c r="E276" s="198" t="s">
        <v>52</v>
      </c>
      <c r="F276" s="177">
        <v>123033990.30999999</v>
      </c>
    </row>
    <row r="277" spans="1:6" ht="21">
      <c r="A277" s="172">
        <v>3</v>
      </c>
      <c r="B277" s="208" t="s">
        <v>53</v>
      </c>
      <c r="C277" s="177">
        <v>4511549.84</v>
      </c>
      <c r="D277" s="175">
        <v>1815556</v>
      </c>
      <c r="E277" s="198" t="s">
        <v>52</v>
      </c>
      <c r="F277" s="177">
        <v>112950266.82000001</v>
      </c>
    </row>
    <row r="278" spans="1:6" ht="21">
      <c r="A278" s="172">
        <v>4</v>
      </c>
      <c r="B278" s="208" t="s">
        <v>54</v>
      </c>
      <c r="C278" s="177">
        <v>2490452</v>
      </c>
      <c r="D278" s="175">
        <v>3426000</v>
      </c>
      <c r="E278" s="198" t="s">
        <v>55</v>
      </c>
      <c r="F278" s="177">
        <v>74358262.30999999</v>
      </c>
    </row>
    <row r="279" spans="1:6" ht="21">
      <c r="A279" s="172">
        <v>5</v>
      </c>
      <c r="B279" s="208" t="s">
        <v>58</v>
      </c>
      <c r="C279" s="177">
        <v>10027390</v>
      </c>
      <c r="D279" s="175">
        <v>7964448.910000001</v>
      </c>
      <c r="E279" s="198" t="s">
        <v>59</v>
      </c>
      <c r="F279" s="177">
        <v>18133560</v>
      </c>
    </row>
    <row r="280" spans="1:6" ht="21">
      <c r="A280" s="172">
        <v>6</v>
      </c>
      <c r="B280" s="208" t="s">
        <v>57</v>
      </c>
      <c r="C280" s="177">
        <v>87208</v>
      </c>
      <c r="D280" s="175">
        <v>6132</v>
      </c>
      <c r="E280" s="198" t="s">
        <v>52</v>
      </c>
      <c r="F280" s="177">
        <v>14518040</v>
      </c>
    </row>
    <row r="281" spans="1:6" ht="21">
      <c r="A281" s="172">
        <v>7</v>
      </c>
      <c r="B281" s="208" t="s">
        <v>60</v>
      </c>
      <c r="C281" s="177">
        <v>69545</v>
      </c>
      <c r="D281" s="175">
        <v>20</v>
      </c>
      <c r="E281" s="198" t="s">
        <v>61</v>
      </c>
      <c r="F281" s="177">
        <v>12946474</v>
      </c>
    </row>
    <row r="282" spans="1:6" ht="21">
      <c r="A282" s="172">
        <v>8</v>
      </c>
      <c r="B282" s="208" t="s">
        <v>69</v>
      </c>
      <c r="C282" s="177">
        <v>124554</v>
      </c>
      <c r="D282" s="175">
        <v>18066</v>
      </c>
      <c r="E282" s="198" t="s">
        <v>52</v>
      </c>
      <c r="F282" s="177">
        <v>11995214</v>
      </c>
    </row>
    <row r="283" spans="1:6" ht="21">
      <c r="A283" s="172">
        <v>9</v>
      </c>
      <c r="B283" s="208" t="s">
        <v>74</v>
      </c>
      <c r="C283" s="177">
        <v>117155</v>
      </c>
      <c r="D283" s="175">
        <v>671</v>
      </c>
      <c r="E283" s="198" t="s">
        <v>52</v>
      </c>
      <c r="F283" s="177">
        <v>11062337</v>
      </c>
    </row>
    <row r="284" spans="1:6" ht="21">
      <c r="A284" s="172">
        <v>10</v>
      </c>
      <c r="B284" s="208" t="s">
        <v>66</v>
      </c>
      <c r="C284" s="177">
        <v>190263</v>
      </c>
      <c r="D284" s="175">
        <v>194169</v>
      </c>
      <c r="E284" s="198" t="s">
        <v>55</v>
      </c>
      <c r="F284" s="177">
        <v>10378302</v>
      </c>
    </row>
    <row r="285" spans="1:6" ht="21">
      <c r="A285" s="172">
        <v>11</v>
      </c>
      <c r="B285" s="208" t="s">
        <v>62</v>
      </c>
      <c r="C285" s="177">
        <v>76817</v>
      </c>
      <c r="D285" s="175">
        <v>14358851</v>
      </c>
      <c r="E285" s="198" t="s">
        <v>52</v>
      </c>
      <c r="F285" s="177">
        <v>9767208.98</v>
      </c>
    </row>
    <row r="286" spans="1:6" ht="21">
      <c r="A286" s="172">
        <v>12</v>
      </c>
      <c r="B286" s="208" t="s">
        <v>73</v>
      </c>
      <c r="C286" s="177">
        <v>593500</v>
      </c>
      <c r="D286" s="175">
        <v>278920</v>
      </c>
      <c r="E286" s="198" t="s">
        <v>59</v>
      </c>
      <c r="F286" s="177">
        <v>7887950</v>
      </c>
    </row>
    <row r="287" spans="1:6" ht="21">
      <c r="A287" s="172">
        <v>13</v>
      </c>
      <c r="B287" s="208" t="s">
        <v>71</v>
      </c>
      <c r="C287" s="177">
        <v>44237</v>
      </c>
      <c r="D287" s="175">
        <v>3390</v>
      </c>
      <c r="E287" s="198" t="s">
        <v>52</v>
      </c>
      <c r="F287" s="177">
        <v>6576715</v>
      </c>
    </row>
    <row r="288" spans="1:6" ht="21">
      <c r="A288" s="172">
        <v>14</v>
      </c>
      <c r="B288" s="208" t="s">
        <v>75</v>
      </c>
      <c r="C288" s="177">
        <v>286280</v>
      </c>
      <c r="D288" s="175">
        <v>215011.34</v>
      </c>
      <c r="E288" s="198" t="s">
        <v>55</v>
      </c>
      <c r="F288" s="177">
        <v>5350195</v>
      </c>
    </row>
    <row r="289" spans="1:6" ht="21">
      <c r="A289" s="172">
        <v>15</v>
      </c>
      <c r="B289" s="208" t="s">
        <v>72</v>
      </c>
      <c r="C289" s="177">
        <v>162000</v>
      </c>
      <c r="D289" s="175">
        <v>200000</v>
      </c>
      <c r="E289" s="198" t="s">
        <v>55</v>
      </c>
      <c r="F289" s="177">
        <v>4782877</v>
      </c>
    </row>
    <row r="290" spans="1:6" ht="21">
      <c r="A290" s="172">
        <v>16</v>
      </c>
      <c r="B290" s="208" t="s">
        <v>78</v>
      </c>
      <c r="C290" s="177">
        <v>1067</v>
      </c>
      <c r="D290" s="175">
        <v>1016</v>
      </c>
      <c r="E290" s="198" t="s">
        <v>52</v>
      </c>
      <c r="F290" s="177">
        <v>4779540</v>
      </c>
    </row>
    <row r="291" spans="1:6" ht="21">
      <c r="A291" s="172">
        <v>17</v>
      </c>
      <c r="B291" s="208" t="s">
        <v>85</v>
      </c>
      <c r="C291" s="177">
        <v>17037</v>
      </c>
      <c r="D291" s="175">
        <v>147</v>
      </c>
      <c r="E291" s="198" t="s">
        <v>52</v>
      </c>
      <c r="F291" s="177">
        <v>4322916</v>
      </c>
    </row>
    <row r="292" spans="1:6" ht="21">
      <c r="A292" s="172">
        <v>18</v>
      </c>
      <c r="B292" s="208" t="s">
        <v>80</v>
      </c>
      <c r="C292" s="177">
        <v>203240</v>
      </c>
      <c r="D292" s="175">
        <v>114996</v>
      </c>
      <c r="E292" s="198" t="s">
        <v>52</v>
      </c>
      <c r="F292" s="177">
        <v>3767250</v>
      </c>
    </row>
    <row r="293" spans="1:6" ht="21">
      <c r="A293" s="172">
        <v>19</v>
      </c>
      <c r="B293" s="208" t="s">
        <v>63</v>
      </c>
      <c r="C293" s="177">
        <v>29087</v>
      </c>
      <c r="D293" s="175">
        <v>1578</v>
      </c>
      <c r="E293" s="198" t="s">
        <v>52</v>
      </c>
      <c r="F293" s="177">
        <v>3488448</v>
      </c>
    </row>
    <row r="294" spans="1:6" ht="21">
      <c r="A294" s="172">
        <v>20</v>
      </c>
      <c r="B294" s="208" t="s">
        <v>79</v>
      </c>
      <c r="C294" s="177">
        <v>180780</v>
      </c>
      <c r="D294" s="175">
        <v>186000</v>
      </c>
      <c r="E294" s="198" t="s">
        <v>55</v>
      </c>
      <c r="F294" s="177">
        <v>3337343.37</v>
      </c>
    </row>
    <row r="295" spans="1:6" ht="21">
      <c r="A295" s="172">
        <v>21</v>
      </c>
      <c r="B295" s="208" t="s">
        <v>67</v>
      </c>
      <c r="C295" s="177">
        <v>2816</v>
      </c>
      <c r="D295" s="175">
        <v>11666</v>
      </c>
      <c r="E295" s="198" t="s">
        <v>52</v>
      </c>
      <c r="F295" s="177">
        <v>2128262</v>
      </c>
    </row>
    <row r="296" spans="1:6" ht="21">
      <c r="A296" s="172">
        <v>22</v>
      </c>
      <c r="B296" s="208" t="s">
        <v>254</v>
      </c>
      <c r="C296" s="177">
        <v>19000</v>
      </c>
      <c r="D296" s="175">
        <v>19000</v>
      </c>
      <c r="E296" s="198" t="s">
        <v>52</v>
      </c>
      <c r="F296" s="177">
        <v>1731078</v>
      </c>
    </row>
    <row r="297" spans="1:6" ht="21">
      <c r="A297" s="172">
        <v>23</v>
      </c>
      <c r="B297" s="208" t="s">
        <v>68</v>
      </c>
      <c r="C297" s="177">
        <v>203186</v>
      </c>
      <c r="D297" s="175">
        <v>8849</v>
      </c>
      <c r="E297" s="198" t="s">
        <v>59</v>
      </c>
      <c r="F297" s="177">
        <v>1718557</v>
      </c>
    </row>
    <row r="298" spans="1:6" ht="21">
      <c r="A298" s="172">
        <v>24</v>
      </c>
      <c r="B298" s="208" t="s">
        <v>87</v>
      </c>
      <c r="C298" s="177">
        <v>24850</v>
      </c>
      <c r="D298" s="175">
        <v>3</v>
      </c>
      <c r="E298" s="199" t="s">
        <v>61</v>
      </c>
      <c r="F298" s="177">
        <v>1475000</v>
      </c>
    </row>
    <row r="299" spans="1:6" ht="21">
      <c r="A299" s="172">
        <v>25</v>
      </c>
      <c r="B299" s="208" t="s">
        <v>77</v>
      </c>
      <c r="C299" s="177">
        <v>18570</v>
      </c>
      <c r="D299" s="175">
        <v>3150</v>
      </c>
      <c r="E299" s="198" t="s">
        <v>52</v>
      </c>
      <c r="F299" s="177">
        <v>1076096</v>
      </c>
    </row>
    <row r="300" spans="1:6" ht="21">
      <c r="A300" s="172">
        <v>26</v>
      </c>
      <c r="B300" s="208" t="s">
        <v>83</v>
      </c>
      <c r="C300" s="177">
        <v>4350</v>
      </c>
      <c r="D300" s="175">
        <v>6</v>
      </c>
      <c r="E300" s="198" t="s">
        <v>52</v>
      </c>
      <c r="F300" s="177">
        <v>720750</v>
      </c>
    </row>
    <row r="301" spans="1:6" ht="21">
      <c r="A301" s="172">
        <v>27</v>
      </c>
      <c r="B301" s="208" t="s">
        <v>94</v>
      </c>
      <c r="C301" s="177">
        <v>19440</v>
      </c>
      <c r="D301" s="175">
        <v>16200</v>
      </c>
      <c r="E301" s="198" t="s">
        <v>82</v>
      </c>
      <c r="F301" s="177">
        <v>648000</v>
      </c>
    </row>
    <row r="302" spans="1:6" ht="21">
      <c r="A302" s="172">
        <v>28</v>
      </c>
      <c r="B302" s="208" t="s">
        <v>95</v>
      </c>
      <c r="C302" s="177">
        <v>3000</v>
      </c>
      <c r="D302" s="175">
        <v>1</v>
      </c>
      <c r="E302" s="198" t="s">
        <v>52</v>
      </c>
      <c r="F302" s="177">
        <v>501101</v>
      </c>
    </row>
    <row r="303" spans="1:6" ht="21">
      <c r="A303" s="172">
        <v>29</v>
      </c>
      <c r="B303" s="208" t="s">
        <v>70</v>
      </c>
      <c r="C303" s="177">
        <v>4000</v>
      </c>
      <c r="D303" s="175">
        <v>4</v>
      </c>
      <c r="E303" s="198" t="s">
        <v>52</v>
      </c>
      <c r="F303" s="177">
        <v>474170</v>
      </c>
    </row>
    <row r="304" spans="1:6" ht="21.75" thickBot="1">
      <c r="A304" s="172">
        <v>30</v>
      </c>
      <c r="B304" s="208" t="s">
        <v>224</v>
      </c>
      <c r="C304" s="177">
        <v>1170</v>
      </c>
      <c r="D304" s="187">
        <v>14</v>
      </c>
      <c r="E304" s="209" t="s">
        <v>52</v>
      </c>
      <c r="F304" s="177">
        <v>466621</v>
      </c>
    </row>
    <row r="305" spans="1:6" ht="21">
      <c r="A305" s="172">
        <v>31</v>
      </c>
      <c r="B305" s="208" t="s">
        <v>179</v>
      </c>
      <c r="C305" s="177">
        <v>5323</v>
      </c>
      <c r="D305" s="175">
        <v>5323</v>
      </c>
      <c r="E305" s="198" t="s">
        <v>52</v>
      </c>
      <c r="F305" s="177">
        <v>310995</v>
      </c>
    </row>
    <row r="306" spans="1:6" ht="21">
      <c r="A306" s="172">
        <v>32</v>
      </c>
      <c r="B306" s="208" t="s">
        <v>97</v>
      </c>
      <c r="C306" s="177">
        <v>4470</v>
      </c>
      <c r="D306" s="175">
        <v>4500</v>
      </c>
      <c r="E306" s="199" t="s">
        <v>82</v>
      </c>
      <c r="F306" s="177">
        <v>225000</v>
      </c>
    </row>
    <row r="307" spans="1:6" ht="21">
      <c r="A307" s="172">
        <v>33</v>
      </c>
      <c r="B307" s="208" t="s">
        <v>185</v>
      </c>
      <c r="C307" s="177">
        <v>1920</v>
      </c>
      <c r="D307" s="175">
        <v>1</v>
      </c>
      <c r="E307" s="198" t="s">
        <v>61</v>
      </c>
      <c r="F307" s="177">
        <v>220000</v>
      </c>
    </row>
    <row r="308" spans="1:6" ht="21">
      <c r="A308" s="172">
        <v>34</v>
      </c>
      <c r="B308" s="208" t="s">
        <v>191</v>
      </c>
      <c r="C308" s="177">
        <v>4000</v>
      </c>
      <c r="D308" s="175">
        <v>1</v>
      </c>
      <c r="E308" s="198" t="s">
        <v>52</v>
      </c>
      <c r="F308" s="177">
        <v>100000</v>
      </c>
    </row>
    <row r="309" spans="1:6" ht="21">
      <c r="A309" s="172">
        <v>35</v>
      </c>
      <c r="B309" s="208" t="s">
        <v>188</v>
      </c>
      <c r="C309" s="177">
        <v>100</v>
      </c>
      <c r="D309" s="175">
        <v>1000</v>
      </c>
      <c r="E309" s="199" t="s">
        <v>35</v>
      </c>
      <c r="F309" s="177">
        <v>52575</v>
      </c>
    </row>
    <row r="310" spans="1:6" ht="21.75" thickBot="1">
      <c r="A310" s="184">
        <v>36</v>
      </c>
      <c r="B310" s="210" t="s">
        <v>189</v>
      </c>
      <c r="C310" s="189">
        <v>400</v>
      </c>
      <c r="D310" s="175">
        <v>800</v>
      </c>
      <c r="E310" s="198" t="s">
        <v>255</v>
      </c>
      <c r="F310" s="189">
        <v>12000</v>
      </c>
    </row>
    <row r="311" spans="1:6" ht="21.75" thickBot="1">
      <c r="A311" s="19"/>
      <c r="B311" s="211" t="s">
        <v>227</v>
      </c>
      <c r="C311" s="212">
        <f>SUM(C275:C310)</f>
        <v>29475084.61</v>
      </c>
      <c r="D311" s="201">
        <f>SUM(D275:D310)</f>
        <v>37709416.25</v>
      </c>
      <c r="E311" s="202"/>
      <c r="F311" s="212">
        <f>SUM(F275:F310)</f>
        <v>582188322.75</v>
      </c>
    </row>
    <row r="312" spans="1:6" ht="21">
      <c r="A312" s="192"/>
      <c r="B312" s="203"/>
      <c r="C312" s="206"/>
      <c r="D312" s="204"/>
      <c r="E312" s="205"/>
      <c r="F312" s="206"/>
    </row>
    <row r="313" spans="1:6" ht="21">
      <c r="A313" s="196" t="s">
        <v>256</v>
      </c>
      <c r="B313" s="196"/>
      <c r="C313" s="196"/>
      <c r="D313" s="196"/>
      <c r="E313" s="196"/>
      <c r="F313" s="196"/>
    </row>
    <row r="314" spans="1:6" ht="21">
      <c r="A314" s="192"/>
      <c r="B314" s="203"/>
      <c r="C314" s="206"/>
      <c r="D314" s="204"/>
      <c r="E314" s="205"/>
      <c r="F314" s="206"/>
    </row>
    <row r="340" spans="1:6" ht="21">
      <c r="A340" s="506" t="s">
        <v>44</v>
      </c>
      <c r="B340" s="506"/>
      <c r="C340" s="506"/>
      <c r="D340" s="506"/>
      <c r="E340" s="506"/>
      <c r="F340" s="506"/>
    </row>
    <row r="341" spans="1:6" ht="21">
      <c r="A341" s="506" t="s">
        <v>281</v>
      </c>
      <c r="B341" s="506"/>
      <c r="C341" s="506"/>
      <c r="D341" s="506"/>
      <c r="E341" s="506"/>
      <c r="F341" s="506"/>
    </row>
    <row r="342" spans="1:6" ht="21">
      <c r="A342" s="213" t="s">
        <v>46</v>
      </c>
      <c r="B342" s="213" t="s">
        <v>47</v>
      </c>
      <c r="C342" s="214" t="s">
        <v>48</v>
      </c>
      <c r="D342" s="508" t="s">
        <v>49</v>
      </c>
      <c r="E342" s="509"/>
      <c r="F342" s="146" t="s">
        <v>50</v>
      </c>
    </row>
    <row r="343" spans="1:6" ht="21">
      <c r="A343" s="136">
        <v>1</v>
      </c>
      <c r="B343" s="277" t="s">
        <v>51</v>
      </c>
      <c r="C343" s="278">
        <v>24869644.810000002</v>
      </c>
      <c r="D343" s="139">
        <v>2099791.5</v>
      </c>
      <c r="E343" s="280" t="s">
        <v>52</v>
      </c>
      <c r="F343" s="156">
        <v>183561811.69</v>
      </c>
    </row>
    <row r="344" spans="1:6" ht="21">
      <c r="A344" s="136">
        <v>2</v>
      </c>
      <c r="B344" s="277" t="s">
        <v>53</v>
      </c>
      <c r="C344" s="278">
        <v>7061747.4399999995</v>
      </c>
      <c r="D344" s="139">
        <v>2431100.4</v>
      </c>
      <c r="E344" s="280" t="s">
        <v>52</v>
      </c>
      <c r="F344" s="156">
        <v>171782523.89</v>
      </c>
    </row>
    <row r="345" spans="1:6" ht="21">
      <c r="A345" s="136">
        <v>3</v>
      </c>
      <c r="B345" s="277" t="s">
        <v>56</v>
      </c>
      <c r="C345" s="278">
        <v>5198191.82</v>
      </c>
      <c r="D345" s="139">
        <v>6188618</v>
      </c>
      <c r="E345" s="280" t="s">
        <v>55</v>
      </c>
      <c r="F345" s="156">
        <v>163716153.72000003</v>
      </c>
    </row>
    <row r="346" spans="1:6" ht="21">
      <c r="A346" s="136">
        <v>4</v>
      </c>
      <c r="B346" s="277" t="s">
        <v>54</v>
      </c>
      <c r="C346" s="278">
        <v>3732923</v>
      </c>
      <c r="D346" s="139">
        <v>5098000</v>
      </c>
      <c r="E346" s="280" t="s">
        <v>55</v>
      </c>
      <c r="F346" s="156">
        <v>117745488.86999999</v>
      </c>
    </row>
    <row r="347" spans="1:6" ht="21">
      <c r="A347" s="136">
        <v>5</v>
      </c>
      <c r="B347" s="277" t="s">
        <v>57</v>
      </c>
      <c r="C347" s="278">
        <v>235462</v>
      </c>
      <c r="D347" s="139">
        <v>11143</v>
      </c>
      <c r="E347" s="280" t="s">
        <v>52</v>
      </c>
      <c r="F347" s="156">
        <v>36689359</v>
      </c>
    </row>
    <row r="348" spans="1:6" ht="21">
      <c r="A348" s="136">
        <v>6</v>
      </c>
      <c r="B348" s="277" t="s">
        <v>65</v>
      </c>
      <c r="C348" s="278">
        <v>195000</v>
      </c>
      <c r="D348" s="139">
        <v>10</v>
      </c>
      <c r="E348" s="280" t="s">
        <v>52</v>
      </c>
      <c r="F348" s="156">
        <v>34505000</v>
      </c>
    </row>
    <row r="349" spans="1:6" ht="21">
      <c r="A349" s="136">
        <v>7</v>
      </c>
      <c r="B349" s="277" t="s">
        <v>58</v>
      </c>
      <c r="C349" s="278">
        <v>16311360</v>
      </c>
      <c r="D349" s="139">
        <v>52336597.8</v>
      </c>
      <c r="E349" s="280" t="s">
        <v>59</v>
      </c>
      <c r="F349" s="156">
        <v>30233192</v>
      </c>
    </row>
    <row r="350" spans="1:6" ht="21">
      <c r="A350" s="136">
        <v>8</v>
      </c>
      <c r="B350" s="277" t="s">
        <v>74</v>
      </c>
      <c r="C350" s="278">
        <v>241981</v>
      </c>
      <c r="D350" s="139">
        <v>1935</v>
      </c>
      <c r="E350" s="280" t="s">
        <v>52</v>
      </c>
      <c r="F350" s="156">
        <v>20673006</v>
      </c>
    </row>
    <row r="351" spans="1:6" ht="21">
      <c r="A351" s="136">
        <v>9</v>
      </c>
      <c r="B351" s="277" t="s">
        <v>66</v>
      </c>
      <c r="C351" s="278">
        <v>278315</v>
      </c>
      <c r="D351" s="139">
        <v>293082</v>
      </c>
      <c r="E351" s="280" t="s">
        <v>55</v>
      </c>
      <c r="F351" s="156">
        <v>16359380</v>
      </c>
    </row>
    <row r="352" spans="1:6" ht="21">
      <c r="A352" s="136">
        <v>10</v>
      </c>
      <c r="B352" s="277" t="s">
        <v>282</v>
      </c>
      <c r="C352" s="278">
        <v>55460</v>
      </c>
      <c r="D352" s="139">
        <v>2</v>
      </c>
      <c r="E352" s="280" t="s">
        <v>61</v>
      </c>
      <c r="F352" s="156">
        <v>16000000</v>
      </c>
    </row>
    <row r="353" spans="1:6" ht="21">
      <c r="A353" s="136">
        <v>11</v>
      </c>
      <c r="B353" s="277" t="s">
        <v>69</v>
      </c>
      <c r="C353" s="278">
        <v>199396</v>
      </c>
      <c r="D353" s="139">
        <v>10749</v>
      </c>
      <c r="E353" s="280" t="s">
        <v>52</v>
      </c>
      <c r="F353" s="156">
        <v>14367052</v>
      </c>
    </row>
    <row r="354" spans="1:6" ht="21">
      <c r="A354" s="136">
        <v>12</v>
      </c>
      <c r="B354" s="277" t="s">
        <v>62</v>
      </c>
      <c r="C354" s="278">
        <v>172532.6</v>
      </c>
      <c r="D354" s="139">
        <v>7331993</v>
      </c>
      <c r="E354" s="280" t="s">
        <v>52</v>
      </c>
      <c r="F354" s="156">
        <v>13458926.42</v>
      </c>
    </row>
    <row r="355" spans="1:6" ht="21">
      <c r="A355" s="136">
        <v>13</v>
      </c>
      <c r="B355" s="277" t="s">
        <v>71</v>
      </c>
      <c r="C355" s="278">
        <v>93058</v>
      </c>
      <c r="D355" s="139">
        <v>2527</v>
      </c>
      <c r="E355" s="280" t="s">
        <v>52</v>
      </c>
      <c r="F355" s="156">
        <v>13338143</v>
      </c>
    </row>
    <row r="356" spans="1:6" ht="21">
      <c r="A356" s="136">
        <v>14</v>
      </c>
      <c r="B356" s="277" t="s">
        <v>60</v>
      </c>
      <c r="C356" s="278">
        <v>36834</v>
      </c>
      <c r="D356" s="139">
        <v>20</v>
      </c>
      <c r="E356" s="280" t="s">
        <v>61</v>
      </c>
      <c r="F356" s="156">
        <v>12986935</v>
      </c>
    </row>
    <row r="357" spans="1:6" ht="21">
      <c r="A357" s="136">
        <v>15</v>
      </c>
      <c r="B357" s="277" t="s">
        <v>78</v>
      </c>
      <c r="C357" s="278">
        <v>5640.6</v>
      </c>
      <c r="D357" s="139">
        <v>4658.6</v>
      </c>
      <c r="E357" s="280" t="s">
        <v>52</v>
      </c>
      <c r="F357" s="156">
        <v>12079781</v>
      </c>
    </row>
    <row r="358" spans="1:6" ht="21">
      <c r="A358" s="136">
        <v>16</v>
      </c>
      <c r="B358" s="277" t="s">
        <v>67</v>
      </c>
      <c r="C358" s="278">
        <v>17728</v>
      </c>
      <c r="D358" s="139">
        <v>57996</v>
      </c>
      <c r="E358" s="280" t="s">
        <v>52</v>
      </c>
      <c r="F358" s="156">
        <v>8213369.3100000005</v>
      </c>
    </row>
    <row r="359" spans="1:6" ht="21">
      <c r="A359" s="136">
        <v>17</v>
      </c>
      <c r="B359" s="277" t="s">
        <v>75</v>
      </c>
      <c r="C359" s="278">
        <v>365510</v>
      </c>
      <c r="D359" s="139">
        <v>255639.98</v>
      </c>
      <c r="E359" s="280" t="s">
        <v>55</v>
      </c>
      <c r="F359" s="156">
        <v>7396820.53</v>
      </c>
    </row>
    <row r="360" spans="1:6" ht="21">
      <c r="A360" s="136">
        <v>18</v>
      </c>
      <c r="B360" s="277" t="s">
        <v>85</v>
      </c>
      <c r="C360" s="278">
        <v>24722</v>
      </c>
      <c r="D360" s="139">
        <v>239</v>
      </c>
      <c r="E360" s="280" t="s">
        <v>52</v>
      </c>
      <c r="F360" s="156">
        <v>6935692</v>
      </c>
    </row>
    <row r="361" spans="1:6" ht="21">
      <c r="A361" s="136">
        <v>19</v>
      </c>
      <c r="B361" s="277" t="s">
        <v>72</v>
      </c>
      <c r="C361" s="278">
        <v>194400</v>
      </c>
      <c r="D361" s="139">
        <v>240000</v>
      </c>
      <c r="E361" s="280" t="s">
        <v>55</v>
      </c>
      <c r="F361" s="156">
        <v>6101482</v>
      </c>
    </row>
    <row r="362" spans="1:6" ht="21">
      <c r="A362" s="136">
        <v>20</v>
      </c>
      <c r="B362" s="277" t="s">
        <v>63</v>
      </c>
      <c r="C362" s="278">
        <v>45229</v>
      </c>
      <c r="D362" s="139">
        <v>2256</v>
      </c>
      <c r="E362" s="280" t="s">
        <v>52</v>
      </c>
      <c r="F362" s="156">
        <v>5320300</v>
      </c>
    </row>
    <row r="363" spans="1:6" ht="21">
      <c r="A363" s="136">
        <v>21</v>
      </c>
      <c r="B363" s="277" t="s">
        <v>73</v>
      </c>
      <c r="C363" s="278">
        <v>379500</v>
      </c>
      <c r="D363" s="139">
        <v>216330</v>
      </c>
      <c r="E363" s="280" t="s">
        <v>59</v>
      </c>
      <c r="F363" s="156">
        <v>5169000</v>
      </c>
    </row>
    <row r="364" spans="1:6" ht="21">
      <c r="A364" s="136">
        <v>22</v>
      </c>
      <c r="B364" s="277" t="s">
        <v>80</v>
      </c>
      <c r="C364" s="278">
        <v>233039</v>
      </c>
      <c r="D364" s="139">
        <v>107584</v>
      </c>
      <c r="E364" s="280" t="s">
        <v>52</v>
      </c>
      <c r="F364" s="156">
        <v>4948760</v>
      </c>
    </row>
    <row r="365" spans="1:6" ht="21">
      <c r="A365" s="136">
        <v>23</v>
      </c>
      <c r="B365" s="277" t="s">
        <v>79</v>
      </c>
      <c r="C365" s="278">
        <v>230010</v>
      </c>
      <c r="D365" s="139">
        <v>237000</v>
      </c>
      <c r="E365" s="280" t="s">
        <v>55</v>
      </c>
      <c r="F365" s="156">
        <v>4533081</v>
      </c>
    </row>
    <row r="366" spans="1:6" ht="21">
      <c r="A366" s="136">
        <v>24</v>
      </c>
      <c r="B366" s="277" t="s">
        <v>185</v>
      </c>
      <c r="C366" s="278">
        <v>29640</v>
      </c>
      <c r="D366" s="139">
        <v>5</v>
      </c>
      <c r="E366" s="280" t="s">
        <v>61</v>
      </c>
      <c r="F366" s="156">
        <v>2940000</v>
      </c>
    </row>
    <row r="367" spans="1:6" ht="21">
      <c r="A367" s="136">
        <v>25</v>
      </c>
      <c r="B367" s="277" t="s">
        <v>68</v>
      </c>
      <c r="C367" s="278">
        <v>254910</v>
      </c>
      <c r="D367" s="139">
        <v>10999</v>
      </c>
      <c r="E367" s="280" t="s">
        <v>59</v>
      </c>
      <c r="F367" s="156">
        <v>2011125</v>
      </c>
    </row>
    <row r="368" spans="1:6" ht="21">
      <c r="A368" s="136">
        <v>26</v>
      </c>
      <c r="B368" s="277" t="s">
        <v>283</v>
      </c>
      <c r="C368" s="278">
        <v>3700</v>
      </c>
      <c r="D368" s="139">
        <v>10</v>
      </c>
      <c r="E368" s="280" t="s">
        <v>61</v>
      </c>
      <c r="F368" s="156">
        <v>1900000</v>
      </c>
    </row>
    <row r="369" spans="1:6" ht="21">
      <c r="A369" s="136">
        <v>27</v>
      </c>
      <c r="B369" s="277" t="s">
        <v>94</v>
      </c>
      <c r="C369" s="278">
        <v>57695</v>
      </c>
      <c r="D369" s="139">
        <v>45350</v>
      </c>
      <c r="E369" s="280" t="s">
        <v>82</v>
      </c>
      <c r="F369" s="156">
        <v>1828750</v>
      </c>
    </row>
    <row r="370" spans="1:6" ht="21">
      <c r="A370" s="258">
        <v>28</v>
      </c>
      <c r="B370" s="282" t="s">
        <v>183</v>
      </c>
      <c r="C370" s="279">
        <v>17000</v>
      </c>
      <c r="D370" s="260">
        <v>2</v>
      </c>
      <c r="E370" s="281" t="s">
        <v>52</v>
      </c>
      <c r="F370" s="262">
        <v>1350000</v>
      </c>
    </row>
    <row r="371" spans="1:6" ht="21">
      <c r="A371" s="136">
        <v>29</v>
      </c>
      <c r="B371" s="277" t="s">
        <v>284</v>
      </c>
      <c r="C371" s="278">
        <v>90000</v>
      </c>
      <c r="D371" s="139">
        <v>90000</v>
      </c>
      <c r="E371" s="280" t="s">
        <v>52</v>
      </c>
      <c r="F371" s="156">
        <v>720000</v>
      </c>
    </row>
    <row r="372" spans="1:6" ht="21">
      <c r="A372" s="136">
        <v>30</v>
      </c>
      <c r="B372" s="277" t="s">
        <v>77</v>
      </c>
      <c r="C372" s="278">
        <v>12758</v>
      </c>
      <c r="D372" s="139">
        <v>950</v>
      </c>
      <c r="E372" s="280" t="s">
        <v>52</v>
      </c>
      <c r="F372" s="156">
        <v>550188</v>
      </c>
    </row>
    <row r="373" spans="1:6" ht="21">
      <c r="A373" s="136">
        <v>31</v>
      </c>
      <c r="B373" s="277" t="s">
        <v>192</v>
      </c>
      <c r="C373" s="278">
        <v>3420</v>
      </c>
      <c r="D373" s="139">
        <v>6</v>
      </c>
      <c r="E373" s="280" t="s">
        <v>52</v>
      </c>
      <c r="F373" s="156">
        <v>408000</v>
      </c>
    </row>
    <row r="374" spans="1:6" ht="21">
      <c r="A374" s="136">
        <v>32</v>
      </c>
      <c r="B374" s="277" t="s">
        <v>70</v>
      </c>
      <c r="C374" s="278">
        <v>2130</v>
      </c>
      <c r="D374" s="139">
        <v>3</v>
      </c>
      <c r="E374" s="280" t="s">
        <v>61</v>
      </c>
      <c r="F374" s="156">
        <v>315000</v>
      </c>
    </row>
    <row r="375" spans="1:6" ht="21">
      <c r="A375" s="136">
        <v>33</v>
      </c>
      <c r="B375" s="277" t="s">
        <v>83</v>
      </c>
      <c r="C375" s="278">
        <v>2180</v>
      </c>
      <c r="D375" s="139">
        <v>4</v>
      </c>
      <c r="E375" s="280" t="s">
        <v>52</v>
      </c>
      <c r="F375" s="156">
        <v>284750</v>
      </c>
    </row>
    <row r="376" spans="1:6" ht="21">
      <c r="A376" s="136">
        <v>34</v>
      </c>
      <c r="B376" s="277" t="s">
        <v>95</v>
      </c>
      <c r="C376" s="278">
        <v>1800</v>
      </c>
      <c r="D376" s="139">
        <v>1</v>
      </c>
      <c r="E376" s="280" t="s">
        <v>52</v>
      </c>
      <c r="F376" s="156">
        <v>119900</v>
      </c>
    </row>
    <row r="377" spans="1:6" ht="21">
      <c r="A377" s="136">
        <v>35</v>
      </c>
      <c r="B377" s="277" t="s">
        <v>224</v>
      </c>
      <c r="C377" s="278">
        <v>1005</v>
      </c>
      <c r="D377" s="139">
        <v>2</v>
      </c>
      <c r="E377" s="280" t="s">
        <v>52</v>
      </c>
      <c r="F377" s="156">
        <v>116377</v>
      </c>
    </row>
    <row r="378" spans="1:6" ht="21">
      <c r="A378" s="136">
        <v>36</v>
      </c>
      <c r="B378" s="277" t="s">
        <v>188</v>
      </c>
      <c r="C378" s="278">
        <v>100</v>
      </c>
      <c r="D378" s="139">
        <v>1000</v>
      </c>
      <c r="E378" s="280" t="s">
        <v>52</v>
      </c>
      <c r="F378" s="156">
        <v>46750</v>
      </c>
    </row>
    <row r="379" spans="1:6" ht="21">
      <c r="A379" s="136">
        <v>37</v>
      </c>
      <c r="B379" s="277" t="s">
        <v>96</v>
      </c>
      <c r="C379" s="278">
        <v>2000</v>
      </c>
      <c r="D379" s="139">
        <v>1</v>
      </c>
      <c r="E379" s="280" t="s">
        <v>52</v>
      </c>
      <c r="F379" s="156">
        <v>44500</v>
      </c>
    </row>
    <row r="380" spans="1:6" ht="21">
      <c r="A380" s="136">
        <v>38</v>
      </c>
      <c r="B380" s="277" t="s">
        <v>285</v>
      </c>
      <c r="C380" s="278">
        <v>5</v>
      </c>
      <c r="D380" s="139">
        <v>10</v>
      </c>
      <c r="E380" s="280" t="s">
        <v>52</v>
      </c>
      <c r="F380" s="156">
        <v>10842.34</v>
      </c>
    </row>
    <row r="381" spans="1:6" ht="21">
      <c r="A381" s="136">
        <v>39</v>
      </c>
      <c r="B381" s="277" t="s">
        <v>144</v>
      </c>
      <c r="C381" s="278">
        <v>1000</v>
      </c>
      <c r="D381" s="139">
        <v>10000</v>
      </c>
      <c r="E381" s="280" t="s">
        <v>82</v>
      </c>
      <c r="F381" s="156">
        <v>5000</v>
      </c>
    </row>
    <row r="382" spans="1:6" ht="21">
      <c r="A382" s="136"/>
      <c r="B382" s="216" t="s">
        <v>42</v>
      </c>
      <c r="C382" s="217"/>
      <c r="D382" s="218">
        <f>SUM(D343:D381)</f>
        <v>77085615.28</v>
      </c>
      <c r="E382" s="219"/>
      <c r="F382" s="220">
        <f>SUM(F343:F381)</f>
        <v>918766439.7699999</v>
      </c>
    </row>
    <row r="383" spans="1:6" ht="21">
      <c r="A383" s="192"/>
      <c r="B383" s="203"/>
      <c r="C383" s="204"/>
      <c r="D383" s="204"/>
      <c r="E383" s="205"/>
      <c r="F383" s="206"/>
    </row>
    <row r="384" spans="1:6" ht="21">
      <c r="A384" s="196" t="s">
        <v>286</v>
      </c>
      <c r="B384" s="196"/>
      <c r="C384" s="196"/>
      <c r="D384" s="196"/>
      <c r="E384" s="196"/>
      <c r="F384" s="196"/>
    </row>
    <row r="385" spans="1:6" ht="21">
      <c r="A385" s="192"/>
      <c r="B385" s="203"/>
      <c r="C385" s="204"/>
      <c r="D385" s="204"/>
      <c r="E385" s="205"/>
      <c r="F385" s="206"/>
    </row>
    <row r="408" spans="1:6" ht="21">
      <c r="A408" s="506" t="s">
        <v>44</v>
      </c>
      <c r="B408" s="506"/>
      <c r="C408" s="506"/>
      <c r="D408" s="506"/>
      <c r="E408" s="506"/>
      <c r="F408" s="506"/>
    </row>
    <row r="409" spans="1:6" ht="21">
      <c r="A409" s="506" t="s">
        <v>299</v>
      </c>
      <c r="B409" s="506"/>
      <c r="C409" s="506"/>
      <c r="D409" s="506"/>
      <c r="E409" s="506"/>
      <c r="F409" s="506"/>
    </row>
    <row r="410" spans="1:6" ht="21">
      <c r="A410" s="213" t="s">
        <v>46</v>
      </c>
      <c r="B410" s="213" t="s">
        <v>47</v>
      </c>
      <c r="C410" s="214" t="s">
        <v>48</v>
      </c>
      <c r="D410" s="514" t="s">
        <v>49</v>
      </c>
      <c r="E410" s="514"/>
      <c r="F410" s="146" t="s">
        <v>50</v>
      </c>
    </row>
    <row r="411" spans="1:6" ht="21">
      <c r="A411" s="136">
        <v>1</v>
      </c>
      <c r="B411" s="153" t="s">
        <v>56</v>
      </c>
      <c r="C411" s="154">
        <v>5209274</v>
      </c>
      <c r="D411" s="139">
        <v>6196479</v>
      </c>
      <c r="E411" s="215" t="s">
        <v>55</v>
      </c>
      <c r="F411" s="156">
        <v>171555915.39</v>
      </c>
    </row>
    <row r="412" spans="1:6" ht="21">
      <c r="A412" s="136">
        <v>2</v>
      </c>
      <c r="B412" s="153" t="s">
        <v>51</v>
      </c>
      <c r="C412" s="154">
        <v>2775101</v>
      </c>
      <c r="D412" s="139">
        <v>1745769</v>
      </c>
      <c r="E412" s="215" t="s">
        <v>52</v>
      </c>
      <c r="F412" s="156">
        <v>135999411.1</v>
      </c>
    </row>
    <row r="413" spans="1:6" ht="21">
      <c r="A413" s="136">
        <v>3</v>
      </c>
      <c r="B413" s="153" t="s">
        <v>53</v>
      </c>
      <c r="C413" s="154">
        <v>5656095.2</v>
      </c>
      <c r="D413" s="139">
        <v>2001279</v>
      </c>
      <c r="E413" s="215" t="s">
        <v>52</v>
      </c>
      <c r="F413" s="156">
        <v>133088164.89999999</v>
      </c>
    </row>
    <row r="414" spans="1:6" ht="21">
      <c r="A414" s="136">
        <v>4</v>
      </c>
      <c r="B414" s="153" t="s">
        <v>54</v>
      </c>
      <c r="C414" s="154">
        <v>3872496</v>
      </c>
      <c r="D414" s="139">
        <v>5304000</v>
      </c>
      <c r="E414" s="215" t="s">
        <v>55</v>
      </c>
      <c r="F414" s="156">
        <v>131600819</v>
      </c>
    </row>
    <row r="415" spans="1:6" ht="21">
      <c r="A415" s="136">
        <v>5</v>
      </c>
      <c r="B415" s="153" t="s">
        <v>57</v>
      </c>
      <c r="C415" s="154">
        <v>158000</v>
      </c>
      <c r="D415" s="139">
        <v>7691</v>
      </c>
      <c r="E415" s="215" t="s">
        <v>52</v>
      </c>
      <c r="F415" s="156">
        <v>26038732</v>
      </c>
    </row>
    <row r="416" spans="1:6" ht="21">
      <c r="A416" s="136">
        <v>6</v>
      </c>
      <c r="B416" s="153" t="s">
        <v>58</v>
      </c>
      <c r="C416" s="154">
        <v>11725760</v>
      </c>
      <c r="D416" s="139">
        <v>9335988</v>
      </c>
      <c r="E416" s="215" t="s">
        <v>59</v>
      </c>
      <c r="F416" s="156">
        <v>22012023</v>
      </c>
    </row>
    <row r="417" spans="1:6" ht="21">
      <c r="A417" s="136">
        <v>7</v>
      </c>
      <c r="B417" s="153" t="s">
        <v>69</v>
      </c>
      <c r="C417" s="154">
        <v>193236</v>
      </c>
      <c r="D417" s="139">
        <v>12405</v>
      </c>
      <c r="E417" s="215" t="s">
        <v>52</v>
      </c>
      <c r="F417" s="156">
        <v>19077960</v>
      </c>
    </row>
    <row r="418" spans="1:6" ht="21">
      <c r="A418" s="136">
        <v>8</v>
      </c>
      <c r="B418" s="153" t="s">
        <v>66</v>
      </c>
      <c r="C418" s="154">
        <v>291630</v>
      </c>
      <c r="D418" s="139">
        <v>244050</v>
      </c>
      <c r="E418" s="215" t="s">
        <v>55</v>
      </c>
      <c r="F418" s="156">
        <v>13776677</v>
      </c>
    </row>
    <row r="419" spans="1:6" ht="21">
      <c r="A419" s="136">
        <v>9</v>
      </c>
      <c r="B419" s="153" t="s">
        <v>73</v>
      </c>
      <c r="C419" s="154">
        <v>939000</v>
      </c>
      <c r="D419" s="139">
        <v>284360</v>
      </c>
      <c r="E419" s="215" t="s">
        <v>59</v>
      </c>
      <c r="F419" s="156">
        <v>13053300</v>
      </c>
    </row>
    <row r="420" spans="1:6" ht="21">
      <c r="A420" s="136">
        <v>10</v>
      </c>
      <c r="B420" s="153" t="s">
        <v>71</v>
      </c>
      <c r="C420" s="154">
        <v>59730</v>
      </c>
      <c r="D420" s="139">
        <v>1641</v>
      </c>
      <c r="E420" s="215" t="s">
        <v>52</v>
      </c>
      <c r="F420" s="156">
        <v>12926836</v>
      </c>
    </row>
    <row r="421" spans="1:6" ht="21">
      <c r="A421" s="136">
        <v>11</v>
      </c>
      <c r="B421" s="153" t="s">
        <v>74</v>
      </c>
      <c r="C421" s="154">
        <v>152934</v>
      </c>
      <c r="D421" s="139">
        <v>1324</v>
      </c>
      <c r="E421" s="215" t="s">
        <v>52</v>
      </c>
      <c r="F421" s="156">
        <v>12568175</v>
      </c>
    </row>
    <row r="422" spans="1:6" ht="21">
      <c r="A422" s="136">
        <v>12</v>
      </c>
      <c r="B422" s="153" t="s">
        <v>60</v>
      </c>
      <c r="C422" s="154">
        <v>40973</v>
      </c>
      <c r="D422" s="139">
        <v>18</v>
      </c>
      <c r="E422" s="215" t="s">
        <v>61</v>
      </c>
      <c r="F422" s="156">
        <v>10791870</v>
      </c>
    </row>
    <row r="423" spans="1:6" ht="21">
      <c r="A423" s="136">
        <v>13</v>
      </c>
      <c r="B423" s="153" t="s">
        <v>72</v>
      </c>
      <c r="C423" s="154">
        <v>259200</v>
      </c>
      <c r="D423" s="139">
        <v>320000</v>
      </c>
      <c r="E423" s="215" t="s">
        <v>55</v>
      </c>
      <c r="F423" s="156">
        <v>9260289</v>
      </c>
    </row>
    <row r="424" spans="1:6" ht="21">
      <c r="A424" s="136">
        <v>14</v>
      </c>
      <c r="B424" s="153" t="s">
        <v>78</v>
      </c>
      <c r="C424" s="154">
        <v>1395</v>
      </c>
      <c r="D424" s="139">
        <v>2281</v>
      </c>
      <c r="E424" s="215" t="s">
        <v>52</v>
      </c>
      <c r="F424" s="156">
        <v>8341588</v>
      </c>
    </row>
    <row r="425" spans="1:6" ht="21">
      <c r="A425" s="136">
        <v>15</v>
      </c>
      <c r="B425" s="153" t="s">
        <v>75</v>
      </c>
      <c r="C425" s="154">
        <v>383295</v>
      </c>
      <c r="D425" s="139">
        <v>383281</v>
      </c>
      <c r="E425" s="215" t="s">
        <v>55</v>
      </c>
      <c r="F425" s="156">
        <v>7589567</v>
      </c>
    </row>
    <row r="426" spans="1:6" ht="21">
      <c r="A426" s="136">
        <v>16</v>
      </c>
      <c r="B426" s="153" t="s">
        <v>65</v>
      </c>
      <c r="C426" s="154">
        <v>35558</v>
      </c>
      <c r="D426" s="139">
        <v>2</v>
      </c>
      <c r="E426" s="215" t="s">
        <v>61</v>
      </c>
      <c r="F426" s="156">
        <v>6740000</v>
      </c>
    </row>
    <row r="427" spans="1:6" ht="21">
      <c r="A427" s="136">
        <v>17</v>
      </c>
      <c r="B427" s="153" t="s">
        <v>85</v>
      </c>
      <c r="C427" s="154">
        <v>21620</v>
      </c>
      <c r="D427" s="139">
        <v>202</v>
      </c>
      <c r="E427" s="215" t="s">
        <v>52</v>
      </c>
      <c r="F427" s="156">
        <v>5856336</v>
      </c>
    </row>
    <row r="428" spans="1:6" ht="21">
      <c r="A428" s="136">
        <v>18</v>
      </c>
      <c r="B428" s="153" t="s">
        <v>67</v>
      </c>
      <c r="C428" s="154">
        <v>23026</v>
      </c>
      <c r="D428" s="139">
        <v>58302</v>
      </c>
      <c r="E428" s="215" t="s">
        <v>52</v>
      </c>
      <c r="F428" s="156">
        <v>5389259</v>
      </c>
    </row>
    <row r="429" spans="1:6" ht="21">
      <c r="A429" s="136">
        <v>19</v>
      </c>
      <c r="B429" s="153" t="s">
        <v>62</v>
      </c>
      <c r="C429" s="154">
        <v>65152</v>
      </c>
      <c r="D429" s="139">
        <v>7183608</v>
      </c>
      <c r="E429" s="215" t="s">
        <v>52</v>
      </c>
      <c r="F429" s="156">
        <v>4751401</v>
      </c>
    </row>
    <row r="430" spans="1:6" ht="21">
      <c r="A430" s="136">
        <v>20</v>
      </c>
      <c r="B430" s="153" t="s">
        <v>79</v>
      </c>
      <c r="C430" s="154">
        <v>198190</v>
      </c>
      <c r="D430" s="139">
        <v>203000</v>
      </c>
      <c r="E430" s="215" t="s">
        <v>55</v>
      </c>
      <c r="F430" s="156">
        <v>4679651</v>
      </c>
    </row>
    <row r="431" spans="1:6" ht="21">
      <c r="A431" s="136">
        <v>21</v>
      </c>
      <c r="B431" s="153" t="s">
        <v>80</v>
      </c>
      <c r="C431" s="154">
        <v>196319</v>
      </c>
      <c r="D431" s="139">
        <v>96862</v>
      </c>
      <c r="E431" s="215" t="s">
        <v>52</v>
      </c>
      <c r="F431" s="156">
        <v>4296185</v>
      </c>
    </row>
    <row r="432" spans="1:6" ht="21">
      <c r="A432" s="136">
        <v>22</v>
      </c>
      <c r="B432" s="153" t="s">
        <v>63</v>
      </c>
      <c r="C432" s="154">
        <v>29947</v>
      </c>
      <c r="D432" s="139">
        <v>1422</v>
      </c>
      <c r="E432" s="215" t="s">
        <v>52</v>
      </c>
      <c r="F432" s="156">
        <v>3396540</v>
      </c>
    </row>
    <row r="433" spans="1:6" ht="21">
      <c r="A433" s="136">
        <v>23</v>
      </c>
      <c r="B433" s="153" t="s">
        <v>68</v>
      </c>
      <c r="C433" s="154">
        <v>254890</v>
      </c>
      <c r="D433" s="139">
        <v>11514</v>
      </c>
      <c r="E433" s="215" t="s">
        <v>59</v>
      </c>
      <c r="F433" s="156">
        <v>2486840</v>
      </c>
    </row>
    <row r="434" spans="1:6" ht="21">
      <c r="A434" s="136">
        <v>24</v>
      </c>
      <c r="B434" s="153" t="s">
        <v>87</v>
      </c>
      <c r="C434" s="154">
        <v>34730</v>
      </c>
      <c r="D434" s="139">
        <v>4</v>
      </c>
      <c r="E434" s="215" t="s">
        <v>61</v>
      </c>
      <c r="F434" s="156">
        <v>2170000</v>
      </c>
    </row>
    <row r="435" spans="1:6" ht="21">
      <c r="A435" s="136">
        <v>25</v>
      </c>
      <c r="B435" s="153" t="s">
        <v>70</v>
      </c>
      <c r="C435" s="154">
        <v>5760</v>
      </c>
      <c r="D435" s="139">
        <v>54</v>
      </c>
      <c r="E435" s="215" t="s">
        <v>52</v>
      </c>
      <c r="F435" s="156">
        <v>1212970</v>
      </c>
    </row>
    <row r="436" spans="1:6" ht="21">
      <c r="A436" s="136">
        <v>26</v>
      </c>
      <c r="B436" s="153" t="s">
        <v>94</v>
      </c>
      <c r="C436" s="154">
        <v>30820</v>
      </c>
      <c r="D436" s="139">
        <v>27900</v>
      </c>
      <c r="E436" s="215" t="s">
        <v>82</v>
      </c>
      <c r="F436" s="156">
        <v>1207000</v>
      </c>
    </row>
    <row r="437" spans="1:6" ht="21">
      <c r="A437" s="136">
        <v>27</v>
      </c>
      <c r="B437" s="283" t="s">
        <v>183</v>
      </c>
      <c r="C437" s="154">
        <v>11300</v>
      </c>
      <c r="D437" s="139">
        <v>1</v>
      </c>
      <c r="E437" s="215" t="s">
        <v>52</v>
      </c>
      <c r="F437" s="156">
        <v>832000</v>
      </c>
    </row>
    <row r="438" spans="1:6" ht="21">
      <c r="A438" s="136">
        <v>28</v>
      </c>
      <c r="B438" s="153" t="s">
        <v>141</v>
      </c>
      <c r="C438" s="154">
        <v>9780</v>
      </c>
      <c r="D438" s="139">
        <v>1</v>
      </c>
      <c r="E438" s="215" t="s">
        <v>61</v>
      </c>
      <c r="F438" s="156">
        <v>790000</v>
      </c>
    </row>
    <row r="439" spans="1:6" ht="21">
      <c r="A439" s="136">
        <v>29</v>
      </c>
      <c r="B439" s="153" t="s">
        <v>98</v>
      </c>
      <c r="C439" s="154">
        <v>2197</v>
      </c>
      <c r="D439" s="139">
        <v>13</v>
      </c>
      <c r="E439" s="215" t="s">
        <v>52</v>
      </c>
      <c r="F439" s="156">
        <v>642618</v>
      </c>
    </row>
    <row r="440" spans="1:6" ht="21">
      <c r="A440" s="136">
        <v>30</v>
      </c>
      <c r="B440" s="153" t="s">
        <v>254</v>
      </c>
      <c r="C440" s="154">
        <v>7000</v>
      </c>
      <c r="D440" s="139">
        <v>7000</v>
      </c>
      <c r="E440" s="215" t="s">
        <v>52</v>
      </c>
      <c r="F440" s="156">
        <v>630801</v>
      </c>
    </row>
    <row r="441" spans="1:6" ht="21">
      <c r="A441" s="136">
        <v>31</v>
      </c>
      <c r="B441" s="153" t="s">
        <v>77</v>
      </c>
      <c r="C441" s="154">
        <v>13490</v>
      </c>
      <c r="D441" s="139">
        <v>850</v>
      </c>
      <c r="E441" s="215" t="s">
        <v>52</v>
      </c>
      <c r="F441" s="156">
        <v>504236</v>
      </c>
    </row>
    <row r="442" spans="1:6" ht="21">
      <c r="A442" s="136">
        <v>32</v>
      </c>
      <c r="B442" s="153" t="s">
        <v>303</v>
      </c>
      <c r="C442" s="154">
        <v>3000</v>
      </c>
      <c r="D442" s="139">
        <v>3</v>
      </c>
      <c r="E442" s="215" t="s">
        <v>61</v>
      </c>
      <c r="F442" s="156">
        <v>312114</v>
      </c>
    </row>
    <row r="443" spans="1:6" ht="21">
      <c r="A443" s="136">
        <v>33</v>
      </c>
      <c r="B443" s="153" t="s">
        <v>83</v>
      </c>
      <c r="C443" s="154">
        <v>1050</v>
      </c>
      <c r="D443" s="139">
        <v>2</v>
      </c>
      <c r="E443" s="215" t="s">
        <v>52</v>
      </c>
      <c r="F443" s="156">
        <v>260000</v>
      </c>
    </row>
    <row r="444" spans="1:6" ht="21">
      <c r="A444" s="136">
        <v>34</v>
      </c>
      <c r="B444" s="153" t="s">
        <v>304</v>
      </c>
      <c r="C444" s="154">
        <v>5800</v>
      </c>
      <c r="D444" s="139">
        <v>5800</v>
      </c>
      <c r="E444" s="215" t="s">
        <v>82</v>
      </c>
      <c r="F444" s="156">
        <v>232000</v>
      </c>
    </row>
    <row r="445" spans="1:6" ht="21">
      <c r="A445" s="136">
        <v>35</v>
      </c>
      <c r="B445" s="153" t="s">
        <v>142</v>
      </c>
      <c r="C445" s="154">
        <v>30</v>
      </c>
      <c r="D445" s="139">
        <v>2</v>
      </c>
      <c r="E445" s="215" t="s">
        <v>52</v>
      </c>
      <c r="F445" s="156">
        <v>54810</v>
      </c>
    </row>
    <row r="446" spans="1:6" ht="21">
      <c r="A446" s="136">
        <v>36</v>
      </c>
      <c r="B446" s="153" t="s">
        <v>191</v>
      </c>
      <c r="C446" s="154">
        <v>1850</v>
      </c>
      <c r="D446" s="139">
        <v>1</v>
      </c>
      <c r="E446" s="215" t="s">
        <v>52</v>
      </c>
      <c r="F446" s="156">
        <v>50000</v>
      </c>
    </row>
    <row r="447" spans="1:6" ht="21">
      <c r="A447" s="136">
        <v>37</v>
      </c>
      <c r="B447" s="153" t="s">
        <v>144</v>
      </c>
      <c r="C447" s="154">
        <v>3000</v>
      </c>
      <c r="D447" s="139">
        <v>30000</v>
      </c>
      <c r="E447" s="215" t="s">
        <v>82</v>
      </c>
      <c r="F447" s="156">
        <v>15000</v>
      </c>
    </row>
    <row r="448" spans="1:6" ht="21">
      <c r="A448" s="136">
        <v>38</v>
      </c>
      <c r="B448" s="153" t="s">
        <v>196</v>
      </c>
      <c r="C448" s="154">
        <v>1</v>
      </c>
      <c r="D448" s="139">
        <v>6</v>
      </c>
      <c r="E448" s="215" t="s">
        <v>52</v>
      </c>
      <c r="F448" s="156">
        <v>600</v>
      </c>
    </row>
    <row r="449" spans="1:6" ht="21">
      <c r="A449" s="136"/>
      <c r="B449" s="216" t="s">
        <v>42</v>
      </c>
      <c r="C449" s="217">
        <f>SUM(C411:C448)</f>
        <v>32672629.2</v>
      </c>
      <c r="D449" s="218">
        <f>SUM(D411:D448)</f>
        <v>33467115</v>
      </c>
      <c r="E449" s="219"/>
      <c r="F449" s="220">
        <f>SUM(F411:F448)</f>
        <v>774191688.39</v>
      </c>
    </row>
    <row r="450" spans="1:6" ht="21">
      <c r="A450" s="192"/>
      <c r="B450" s="203"/>
      <c r="C450" s="204"/>
      <c r="D450" s="204"/>
      <c r="E450" s="205"/>
      <c r="F450" s="206"/>
    </row>
    <row r="451" spans="1:6" ht="21">
      <c r="A451" s="196" t="s">
        <v>305</v>
      </c>
      <c r="B451" s="196"/>
      <c r="C451" s="196"/>
      <c r="D451" s="196"/>
      <c r="E451" s="196"/>
      <c r="F451" s="196"/>
    </row>
    <row r="452" spans="1:6" ht="21">
      <c r="A452" s="192"/>
      <c r="B452" s="203"/>
      <c r="C452" s="204"/>
      <c r="D452" s="204"/>
      <c r="E452" s="205"/>
      <c r="F452" s="206"/>
    </row>
    <row r="476" spans="1:6" ht="21">
      <c r="A476" s="506" t="s">
        <v>44</v>
      </c>
      <c r="B476" s="506"/>
      <c r="C476" s="506"/>
      <c r="D476" s="506"/>
      <c r="E476" s="506"/>
      <c r="F476" s="506"/>
    </row>
    <row r="477" spans="1:6" ht="21.75" thickBot="1">
      <c r="A477" s="506" t="s">
        <v>317</v>
      </c>
      <c r="B477" s="506"/>
      <c r="C477" s="506"/>
      <c r="D477" s="506"/>
      <c r="E477" s="506"/>
      <c r="F477" s="506"/>
    </row>
    <row r="478" spans="1:6" ht="21">
      <c r="A478" s="221" t="s">
        <v>46</v>
      </c>
      <c r="B478" s="222" t="s">
        <v>47</v>
      </c>
      <c r="C478" s="223" t="s">
        <v>322</v>
      </c>
      <c r="D478" s="511" t="s">
        <v>323</v>
      </c>
      <c r="E478" s="511"/>
      <c r="F478" s="224" t="s">
        <v>50</v>
      </c>
    </row>
    <row r="479" spans="1:6" ht="21">
      <c r="A479" s="172">
        <v>1</v>
      </c>
      <c r="B479" s="225" t="s">
        <v>56</v>
      </c>
      <c r="C479" s="174">
        <v>5357353</v>
      </c>
      <c r="D479" s="175">
        <v>6219328</v>
      </c>
      <c r="E479" s="226" t="s">
        <v>55</v>
      </c>
      <c r="F479" s="227">
        <v>169477968.72</v>
      </c>
    </row>
    <row r="480" spans="1:6" ht="21">
      <c r="A480" s="172">
        <v>2</v>
      </c>
      <c r="B480" s="225" t="s">
        <v>53</v>
      </c>
      <c r="C480" s="174">
        <v>6686910.89</v>
      </c>
      <c r="D480" s="175">
        <v>1754950</v>
      </c>
      <c r="E480" s="226" t="s">
        <v>52</v>
      </c>
      <c r="F480" s="227">
        <v>128043301.04</v>
      </c>
    </row>
    <row r="481" spans="1:6" ht="21">
      <c r="A481" s="172">
        <v>3</v>
      </c>
      <c r="B481" s="225" t="s">
        <v>54</v>
      </c>
      <c r="C481" s="174">
        <v>2637092</v>
      </c>
      <c r="D481" s="175">
        <v>3576001</v>
      </c>
      <c r="E481" s="226" t="s">
        <v>55</v>
      </c>
      <c r="F481" s="227">
        <v>91850293.95999998</v>
      </c>
    </row>
    <row r="482" spans="1:6" ht="21">
      <c r="A482" s="172">
        <v>4</v>
      </c>
      <c r="B482" s="225" t="s">
        <v>51</v>
      </c>
      <c r="C482" s="174">
        <v>2218897.538</v>
      </c>
      <c r="D482" s="175">
        <v>1561205</v>
      </c>
      <c r="E482" s="226" t="s">
        <v>52</v>
      </c>
      <c r="F482" s="227">
        <v>88375899.33</v>
      </c>
    </row>
    <row r="483" spans="1:6" ht="21">
      <c r="A483" s="172">
        <v>5</v>
      </c>
      <c r="B483" s="225" t="s">
        <v>73</v>
      </c>
      <c r="C483" s="174">
        <v>2101000</v>
      </c>
      <c r="D483" s="175">
        <v>411480</v>
      </c>
      <c r="E483" s="226" t="s">
        <v>59</v>
      </c>
      <c r="F483" s="227">
        <v>28738380</v>
      </c>
    </row>
    <row r="484" spans="1:6" ht="21">
      <c r="A484" s="172">
        <v>6</v>
      </c>
      <c r="B484" s="225" t="s">
        <v>74</v>
      </c>
      <c r="C484" s="174">
        <v>298008</v>
      </c>
      <c r="D484" s="175">
        <v>2277</v>
      </c>
      <c r="E484" s="226" t="s">
        <v>52</v>
      </c>
      <c r="F484" s="227">
        <v>23839497</v>
      </c>
    </row>
    <row r="485" spans="1:6" ht="21">
      <c r="A485" s="172">
        <v>7</v>
      </c>
      <c r="B485" s="225" t="s">
        <v>58</v>
      </c>
      <c r="C485" s="174">
        <v>12621920</v>
      </c>
      <c r="D485" s="175">
        <v>9492333</v>
      </c>
      <c r="E485" s="226" t="s">
        <v>59</v>
      </c>
      <c r="F485" s="227">
        <v>23423607.3</v>
      </c>
    </row>
    <row r="486" spans="1:6" ht="21">
      <c r="A486" s="172">
        <v>8</v>
      </c>
      <c r="B486" s="225" t="s">
        <v>69</v>
      </c>
      <c r="C486" s="174">
        <v>238983</v>
      </c>
      <c r="D486" s="175">
        <v>13434</v>
      </c>
      <c r="E486" s="226" t="s">
        <v>52</v>
      </c>
      <c r="F486" s="227">
        <v>15711342</v>
      </c>
    </row>
    <row r="487" spans="1:6" ht="21">
      <c r="A487" s="172">
        <v>9</v>
      </c>
      <c r="B487" s="225" t="s">
        <v>72</v>
      </c>
      <c r="C487" s="174">
        <v>356400</v>
      </c>
      <c r="D487" s="175">
        <v>440000</v>
      </c>
      <c r="E487" s="226" t="s">
        <v>55</v>
      </c>
      <c r="F487" s="227">
        <v>12372401</v>
      </c>
    </row>
    <row r="488" spans="1:6" ht="21">
      <c r="A488" s="172">
        <v>10</v>
      </c>
      <c r="B488" s="225" t="s">
        <v>66</v>
      </c>
      <c r="C488" s="174">
        <v>252645</v>
      </c>
      <c r="D488" s="175">
        <v>202126</v>
      </c>
      <c r="E488" s="226" t="s">
        <v>55</v>
      </c>
      <c r="F488" s="227">
        <v>12240905</v>
      </c>
    </row>
    <row r="489" spans="1:6" ht="21">
      <c r="A489" s="172">
        <v>11</v>
      </c>
      <c r="B489" s="225" t="s">
        <v>85</v>
      </c>
      <c r="C489" s="174">
        <v>40211</v>
      </c>
      <c r="D489" s="175">
        <v>371</v>
      </c>
      <c r="E489" s="226" t="s">
        <v>52</v>
      </c>
      <c r="F489" s="227">
        <v>10998250</v>
      </c>
    </row>
    <row r="490" spans="1:6" ht="21">
      <c r="A490" s="172">
        <v>12</v>
      </c>
      <c r="B490" s="225" t="s">
        <v>57</v>
      </c>
      <c r="C490" s="174">
        <v>56350.9</v>
      </c>
      <c r="D490" s="175">
        <v>2905</v>
      </c>
      <c r="E490" s="226" t="s">
        <v>52</v>
      </c>
      <c r="F490" s="227">
        <v>10584070</v>
      </c>
    </row>
    <row r="491" spans="1:6" ht="21">
      <c r="A491" s="172">
        <v>13</v>
      </c>
      <c r="B491" s="225" t="s">
        <v>324</v>
      </c>
      <c r="C491" s="174">
        <v>357</v>
      </c>
      <c r="D491" s="175">
        <v>32</v>
      </c>
      <c r="E491" s="226" t="s">
        <v>52</v>
      </c>
      <c r="F491" s="227">
        <v>7896790</v>
      </c>
    </row>
    <row r="492" spans="1:6" ht="21">
      <c r="A492" s="172">
        <v>14</v>
      </c>
      <c r="B492" s="225" t="s">
        <v>78</v>
      </c>
      <c r="C492" s="174">
        <v>2007</v>
      </c>
      <c r="D492" s="175">
        <v>2725</v>
      </c>
      <c r="E492" s="226" t="s">
        <v>52</v>
      </c>
      <c r="F492" s="227">
        <v>7669325</v>
      </c>
    </row>
    <row r="493" spans="1:6" ht="21">
      <c r="A493" s="172">
        <v>15</v>
      </c>
      <c r="B493" s="225" t="s">
        <v>67</v>
      </c>
      <c r="C493" s="174">
        <v>14041</v>
      </c>
      <c r="D493" s="175">
        <v>60736</v>
      </c>
      <c r="E493" s="226" t="s">
        <v>52</v>
      </c>
      <c r="F493" s="227">
        <v>6157450</v>
      </c>
    </row>
    <row r="494" spans="1:6" ht="21">
      <c r="A494" s="172">
        <v>16</v>
      </c>
      <c r="B494" s="225" t="s">
        <v>62</v>
      </c>
      <c r="C494" s="174">
        <v>77085</v>
      </c>
      <c r="D494" s="175">
        <v>7282568</v>
      </c>
      <c r="E494" s="226" t="s">
        <v>52</v>
      </c>
      <c r="F494" s="227">
        <v>6148928</v>
      </c>
    </row>
    <row r="495" spans="1:6" ht="21">
      <c r="A495" s="172">
        <v>17</v>
      </c>
      <c r="B495" s="225" t="s">
        <v>75</v>
      </c>
      <c r="C495" s="174">
        <v>253230</v>
      </c>
      <c r="D495" s="175">
        <v>253230</v>
      </c>
      <c r="E495" s="226" t="s">
        <v>55</v>
      </c>
      <c r="F495" s="227">
        <v>5876780</v>
      </c>
    </row>
    <row r="496" spans="1:6" ht="21">
      <c r="A496" s="172">
        <v>18</v>
      </c>
      <c r="B496" s="225" t="s">
        <v>65</v>
      </c>
      <c r="C496" s="174">
        <v>40660</v>
      </c>
      <c r="D496" s="175">
        <v>2</v>
      </c>
      <c r="E496" s="226" t="s">
        <v>61</v>
      </c>
      <c r="F496" s="227">
        <v>5175995</v>
      </c>
    </row>
    <row r="497" spans="1:6" ht="21">
      <c r="A497" s="172">
        <v>19</v>
      </c>
      <c r="B497" s="225" t="s">
        <v>63</v>
      </c>
      <c r="C497" s="174">
        <v>39385</v>
      </c>
      <c r="D497" s="175">
        <v>2315</v>
      </c>
      <c r="E497" s="226" t="s">
        <v>64</v>
      </c>
      <c r="F497" s="227">
        <v>4613885</v>
      </c>
    </row>
    <row r="498" spans="1:6" ht="21">
      <c r="A498" s="172">
        <v>20</v>
      </c>
      <c r="B498" s="225" t="s">
        <v>79</v>
      </c>
      <c r="C498" s="174">
        <v>198190</v>
      </c>
      <c r="D498" s="175">
        <v>203000</v>
      </c>
      <c r="E498" s="226" t="s">
        <v>55</v>
      </c>
      <c r="F498" s="227">
        <v>4431006</v>
      </c>
    </row>
    <row r="499" spans="1:6" ht="21">
      <c r="A499" s="172">
        <v>21</v>
      </c>
      <c r="B499" s="225" t="s">
        <v>325</v>
      </c>
      <c r="C499" s="174">
        <v>28553</v>
      </c>
      <c r="D499" s="175">
        <v>11019</v>
      </c>
      <c r="E499" s="226" t="s">
        <v>52</v>
      </c>
      <c r="F499" s="227">
        <v>4300000</v>
      </c>
    </row>
    <row r="500" spans="1:6" ht="21">
      <c r="A500" s="172">
        <v>22</v>
      </c>
      <c r="B500" s="225" t="s">
        <v>80</v>
      </c>
      <c r="C500" s="174">
        <v>206221</v>
      </c>
      <c r="D500" s="175">
        <v>87174</v>
      </c>
      <c r="E500" s="226" t="s">
        <v>52</v>
      </c>
      <c r="F500" s="227">
        <v>3979827</v>
      </c>
    </row>
    <row r="501" spans="1:6" ht="21">
      <c r="A501" s="172">
        <v>23</v>
      </c>
      <c r="B501" s="225" t="s">
        <v>68</v>
      </c>
      <c r="C501" s="174">
        <v>346446</v>
      </c>
      <c r="D501" s="175">
        <v>15420</v>
      </c>
      <c r="E501" s="226" t="s">
        <v>59</v>
      </c>
      <c r="F501" s="227">
        <v>3090914</v>
      </c>
    </row>
    <row r="502" spans="1:6" ht="21">
      <c r="A502" s="172">
        <v>24</v>
      </c>
      <c r="B502" s="225" t="s">
        <v>60</v>
      </c>
      <c r="C502" s="174">
        <v>28753</v>
      </c>
      <c r="D502" s="175">
        <v>6</v>
      </c>
      <c r="E502" s="226" t="s">
        <v>61</v>
      </c>
      <c r="F502" s="227">
        <v>2478307</v>
      </c>
    </row>
    <row r="503" spans="1:6" ht="21">
      <c r="A503" s="172">
        <v>25</v>
      </c>
      <c r="B503" s="225" t="s">
        <v>94</v>
      </c>
      <c r="C503" s="174">
        <v>70500</v>
      </c>
      <c r="D503" s="175">
        <v>61000</v>
      </c>
      <c r="E503" s="226" t="s">
        <v>82</v>
      </c>
      <c r="F503" s="227">
        <v>2307500</v>
      </c>
    </row>
    <row r="504" spans="1:6" ht="21">
      <c r="A504" s="172">
        <v>26</v>
      </c>
      <c r="B504" s="225" t="s">
        <v>141</v>
      </c>
      <c r="C504" s="174">
        <v>19830</v>
      </c>
      <c r="D504" s="175">
        <v>2</v>
      </c>
      <c r="E504" s="226" t="s">
        <v>61</v>
      </c>
      <c r="F504" s="227">
        <v>1380000</v>
      </c>
    </row>
    <row r="505" spans="1:6" ht="21">
      <c r="A505" s="172">
        <v>27</v>
      </c>
      <c r="B505" s="225" t="s">
        <v>71</v>
      </c>
      <c r="C505" s="174">
        <v>43950</v>
      </c>
      <c r="D505" s="175">
        <v>2125</v>
      </c>
      <c r="E505" s="226" t="s">
        <v>52</v>
      </c>
      <c r="F505" s="227">
        <v>1352001</v>
      </c>
    </row>
    <row r="506" spans="1:6" ht="21">
      <c r="A506" s="172">
        <v>28</v>
      </c>
      <c r="B506" s="225" t="s">
        <v>326</v>
      </c>
      <c r="C506" s="174">
        <v>200435</v>
      </c>
      <c r="D506" s="175">
        <v>4004</v>
      </c>
      <c r="E506" s="226" t="s">
        <v>59</v>
      </c>
      <c r="F506" s="227">
        <v>1301300</v>
      </c>
    </row>
    <row r="507" spans="1:6" ht="21">
      <c r="A507" s="172">
        <v>29</v>
      </c>
      <c r="B507" s="225" t="s">
        <v>83</v>
      </c>
      <c r="C507" s="174">
        <v>6488</v>
      </c>
      <c r="D507" s="175">
        <v>16</v>
      </c>
      <c r="E507" s="226" t="s">
        <v>52</v>
      </c>
      <c r="F507" s="227">
        <v>1041993</v>
      </c>
    </row>
    <row r="508" spans="1:6" ht="21">
      <c r="A508" s="172">
        <v>30</v>
      </c>
      <c r="B508" s="225" t="s">
        <v>87</v>
      </c>
      <c r="C508" s="174">
        <v>13910</v>
      </c>
      <c r="D508" s="175">
        <v>2</v>
      </c>
      <c r="E508" s="226" t="s">
        <v>61</v>
      </c>
      <c r="F508" s="227">
        <v>970000</v>
      </c>
    </row>
    <row r="509" spans="1:6" ht="21">
      <c r="A509" s="172">
        <v>31</v>
      </c>
      <c r="B509" s="225" t="s">
        <v>254</v>
      </c>
      <c r="C509" s="174">
        <v>8000</v>
      </c>
      <c r="D509" s="175">
        <v>8000</v>
      </c>
      <c r="E509" s="226" t="s">
        <v>52</v>
      </c>
      <c r="F509" s="227">
        <v>715312</v>
      </c>
    </row>
    <row r="510" spans="1:6" ht="21">
      <c r="A510" s="172">
        <v>32</v>
      </c>
      <c r="B510" s="225" t="s">
        <v>179</v>
      </c>
      <c r="C510" s="174">
        <v>11019</v>
      </c>
      <c r="D510" s="175">
        <v>11019</v>
      </c>
      <c r="E510" s="226" t="s">
        <v>52</v>
      </c>
      <c r="F510" s="227">
        <v>453825</v>
      </c>
    </row>
    <row r="511" spans="1:6" ht="21">
      <c r="A511" s="172">
        <v>33</v>
      </c>
      <c r="B511" s="225" t="s">
        <v>327</v>
      </c>
      <c r="C511" s="174">
        <v>178000</v>
      </c>
      <c r="D511" s="175">
        <v>112800</v>
      </c>
      <c r="E511" s="226" t="s">
        <v>328</v>
      </c>
      <c r="F511" s="227">
        <v>441000</v>
      </c>
    </row>
    <row r="512" spans="1:6" ht="21">
      <c r="A512" s="172">
        <v>34</v>
      </c>
      <c r="B512" s="225" t="s">
        <v>143</v>
      </c>
      <c r="C512" s="174">
        <v>76000</v>
      </c>
      <c r="D512" s="175">
        <v>1520</v>
      </c>
      <c r="E512" s="226" t="s">
        <v>59</v>
      </c>
      <c r="F512" s="227">
        <v>424000</v>
      </c>
    </row>
    <row r="513" spans="1:6" ht="21">
      <c r="A513" s="172">
        <v>35</v>
      </c>
      <c r="B513" s="225" t="s">
        <v>304</v>
      </c>
      <c r="C513" s="174">
        <v>8800</v>
      </c>
      <c r="D513" s="175">
        <v>8800</v>
      </c>
      <c r="E513" s="226" t="s">
        <v>82</v>
      </c>
      <c r="F513" s="227">
        <v>352000</v>
      </c>
    </row>
    <row r="514" spans="1:6" ht="21">
      <c r="A514" s="172">
        <v>36</v>
      </c>
      <c r="B514" s="225" t="s">
        <v>98</v>
      </c>
      <c r="C514" s="174">
        <v>880</v>
      </c>
      <c r="D514" s="175">
        <v>8</v>
      </c>
      <c r="E514" s="226" t="s">
        <v>52</v>
      </c>
      <c r="F514" s="227">
        <v>337976</v>
      </c>
    </row>
    <row r="515" spans="1:6" ht="21">
      <c r="A515" s="172">
        <v>37</v>
      </c>
      <c r="B515" s="225" t="s">
        <v>86</v>
      </c>
      <c r="C515" s="174">
        <v>19400</v>
      </c>
      <c r="D515" s="175">
        <v>1</v>
      </c>
      <c r="E515" s="226" t="s">
        <v>61</v>
      </c>
      <c r="F515" s="227">
        <v>300000</v>
      </c>
    </row>
    <row r="516" spans="1:6" ht="21">
      <c r="A516" s="172">
        <v>38</v>
      </c>
      <c r="B516" s="225" t="s">
        <v>77</v>
      </c>
      <c r="C516" s="174">
        <v>1500</v>
      </c>
      <c r="D516" s="175">
        <v>100</v>
      </c>
      <c r="E516" s="228" t="s">
        <v>52</v>
      </c>
      <c r="F516" s="227">
        <v>200425</v>
      </c>
    </row>
    <row r="517" spans="1:6" ht="21">
      <c r="A517" s="172">
        <v>39</v>
      </c>
      <c r="B517" s="225" t="s">
        <v>329</v>
      </c>
      <c r="C517" s="174">
        <v>2540</v>
      </c>
      <c r="D517" s="175">
        <v>1970</v>
      </c>
      <c r="E517" s="228" t="s">
        <v>82</v>
      </c>
      <c r="F517" s="227">
        <v>145100</v>
      </c>
    </row>
    <row r="518" spans="1:6" ht="21">
      <c r="A518" s="172">
        <v>40</v>
      </c>
      <c r="B518" s="225" t="s">
        <v>95</v>
      </c>
      <c r="C518" s="174">
        <v>1800</v>
      </c>
      <c r="D518" s="175">
        <v>1</v>
      </c>
      <c r="E518" s="228" t="s">
        <v>52</v>
      </c>
      <c r="F518" s="227">
        <v>119900</v>
      </c>
    </row>
    <row r="519" spans="1:6" ht="21">
      <c r="A519" s="172">
        <v>41</v>
      </c>
      <c r="B519" s="225" t="s">
        <v>97</v>
      </c>
      <c r="C519" s="174">
        <v>1400</v>
      </c>
      <c r="D519" s="175">
        <v>1750</v>
      </c>
      <c r="E519" s="228" t="s">
        <v>82</v>
      </c>
      <c r="F519" s="227">
        <v>91000</v>
      </c>
    </row>
    <row r="520" spans="1:6" ht="21">
      <c r="A520" s="172">
        <v>42</v>
      </c>
      <c r="B520" s="225" t="s">
        <v>70</v>
      </c>
      <c r="C520" s="174">
        <v>3600</v>
      </c>
      <c r="D520" s="175">
        <v>40</v>
      </c>
      <c r="E520" s="228" t="s">
        <v>52</v>
      </c>
      <c r="F520" s="227">
        <v>29800</v>
      </c>
    </row>
    <row r="521" spans="1:6" ht="21">
      <c r="A521" s="172">
        <v>43</v>
      </c>
      <c r="B521" s="225" t="s">
        <v>188</v>
      </c>
      <c r="C521" s="174">
        <v>50</v>
      </c>
      <c r="D521" s="175">
        <v>500</v>
      </c>
      <c r="E521" s="228" t="s">
        <v>52</v>
      </c>
      <c r="F521" s="227">
        <v>16625</v>
      </c>
    </row>
    <row r="522" spans="1:6" ht="21">
      <c r="A522" s="172">
        <v>44</v>
      </c>
      <c r="B522" s="225" t="s">
        <v>144</v>
      </c>
      <c r="C522" s="174">
        <v>3000</v>
      </c>
      <c r="D522" s="175">
        <v>30000</v>
      </c>
      <c r="E522" s="228" t="s">
        <v>82</v>
      </c>
      <c r="F522" s="227">
        <v>15000</v>
      </c>
    </row>
    <row r="523" spans="1:6" ht="21">
      <c r="A523" s="172">
        <v>45</v>
      </c>
      <c r="B523" s="225" t="s">
        <v>330</v>
      </c>
      <c r="C523" s="174">
        <v>3000</v>
      </c>
      <c r="D523" s="175">
        <v>6000</v>
      </c>
      <c r="E523" s="229" t="s">
        <v>328</v>
      </c>
      <c r="F523" s="227">
        <v>3000</v>
      </c>
    </row>
    <row r="524" spans="1:6" ht="21">
      <c r="A524" s="172">
        <v>46</v>
      </c>
      <c r="B524" s="225" t="s">
        <v>331</v>
      </c>
      <c r="C524" s="174">
        <v>2</v>
      </c>
      <c r="D524" s="175">
        <v>5</v>
      </c>
      <c r="E524" s="229" t="s">
        <v>52</v>
      </c>
      <c r="F524" s="227">
        <v>500</v>
      </c>
    </row>
    <row r="525" spans="1:6" ht="21.75" thickBot="1">
      <c r="A525" s="184"/>
      <c r="B525" s="200" t="s">
        <v>42</v>
      </c>
      <c r="C525" s="230">
        <f>SUM(C479:C524)</f>
        <v>34774803.327999994</v>
      </c>
      <c r="D525" s="231">
        <f>SUM(D479:D524)</f>
        <v>31844300</v>
      </c>
      <c r="E525" s="232"/>
      <c r="F525" s="233">
        <f>SUM(F479:F524)</f>
        <v>689473379.3499999</v>
      </c>
    </row>
    <row r="526" spans="1:6" ht="21">
      <c r="A526" s="192"/>
      <c r="B526" s="193"/>
      <c r="C526" s="234"/>
      <c r="D526" s="234"/>
      <c r="E526" s="235"/>
      <c r="F526" s="236"/>
    </row>
    <row r="527" spans="1:6" ht="21">
      <c r="A527" s="196" t="s">
        <v>332</v>
      </c>
      <c r="B527" s="196"/>
      <c r="C527" s="196"/>
      <c r="D527" s="196"/>
      <c r="E527" s="196"/>
      <c r="F527" s="196"/>
    </row>
    <row r="528" spans="1:6" ht="21">
      <c r="A528" s="192"/>
      <c r="B528" s="193"/>
      <c r="C528" s="234"/>
      <c r="D528" s="234"/>
      <c r="E528" s="235"/>
      <c r="F528" s="236"/>
    </row>
    <row r="544" spans="1:6" ht="21">
      <c r="A544" s="506" t="s">
        <v>44</v>
      </c>
      <c r="B544" s="506"/>
      <c r="C544" s="506"/>
      <c r="D544" s="506"/>
      <c r="E544" s="506"/>
      <c r="F544" s="506"/>
    </row>
    <row r="545" spans="1:6" ht="21.75" thickBot="1">
      <c r="A545" s="506" t="s">
        <v>344</v>
      </c>
      <c r="B545" s="506"/>
      <c r="C545" s="506"/>
      <c r="D545" s="506"/>
      <c r="E545" s="506"/>
      <c r="F545" s="506"/>
    </row>
    <row r="546" spans="1:6" ht="21.75" thickBot="1">
      <c r="A546" s="237" t="s">
        <v>46</v>
      </c>
      <c r="B546" s="238" t="s">
        <v>47</v>
      </c>
      <c r="C546" s="239" t="s">
        <v>322</v>
      </c>
      <c r="D546" s="515" t="s">
        <v>323</v>
      </c>
      <c r="E546" s="515"/>
      <c r="F546" s="240" t="s">
        <v>50</v>
      </c>
    </row>
    <row r="547" spans="1:6" ht="21">
      <c r="A547" s="166">
        <v>1</v>
      </c>
      <c r="B547" s="241" t="s">
        <v>51</v>
      </c>
      <c r="C547" s="168">
        <v>3126722.38</v>
      </c>
      <c r="D547" s="169">
        <v>2384346</v>
      </c>
      <c r="E547" s="242" t="s">
        <v>52</v>
      </c>
      <c r="F547" s="171">
        <v>160593466.87000003</v>
      </c>
    </row>
    <row r="548" spans="1:6" ht="21">
      <c r="A548" s="172">
        <v>2</v>
      </c>
      <c r="B548" s="243" t="s">
        <v>56</v>
      </c>
      <c r="C548" s="174">
        <v>5155254</v>
      </c>
      <c r="D548" s="175">
        <v>6479581</v>
      </c>
      <c r="E548" s="244" t="s">
        <v>55</v>
      </c>
      <c r="F548" s="177">
        <v>160094953.76</v>
      </c>
    </row>
    <row r="549" spans="1:6" ht="21">
      <c r="A549" s="172">
        <v>3</v>
      </c>
      <c r="B549" s="243" t="s">
        <v>53</v>
      </c>
      <c r="C549" s="174">
        <v>5156768.5600000005</v>
      </c>
      <c r="D549" s="175">
        <v>1788267</v>
      </c>
      <c r="E549" s="244" t="s">
        <v>52</v>
      </c>
      <c r="F549" s="177">
        <v>115822856.68</v>
      </c>
    </row>
    <row r="550" spans="1:6" ht="21">
      <c r="A550" s="172">
        <v>4</v>
      </c>
      <c r="B550" s="243" t="s">
        <v>54</v>
      </c>
      <c r="C550" s="174">
        <v>3141729</v>
      </c>
      <c r="D550" s="175">
        <v>4290000</v>
      </c>
      <c r="E550" s="244" t="s">
        <v>55</v>
      </c>
      <c r="F550" s="177">
        <v>107256057.49</v>
      </c>
    </row>
    <row r="551" spans="1:6" ht="21">
      <c r="A551" s="172">
        <v>5</v>
      </c>
      <c r="B551" s="243" t="s">
        <v>73</v>
      </c>
      <c r="C551" s="174">
        <v>2993000</v>
      </c>
      <c r="D551" s="175">
        <v>544120</v>
      </c>
      <c r="E551" s="244" t="s">
        <v>59</v>
      </c>
      <c r="F551" s="177">
        <v>39745500</v>
      </c>
    </row>
    <row r="552" spans="1:6" ht="21">
      <c r="A552" s="172">
        <v>6</v>
      </c>
      <c r="B552" s="243" t="s">
        <v>74</v>
      </c>
      <c r="C552" s="174">
        <v>350552</v>
      </c>
      <c r="D552" s="175">
        <v>4274</v>
      </c>
      <c r="E552" s="244" t="s">
        <v>52</v>
      </c>
      <c r="F552" s="177">
        <v>28396529</v>
      </c>
    </row>
    <row r="553" spans="1:6" ht="21">
      <c r="A553" s="172">
        <v>7</v>
      </c>
      <c r="B553" s="243" t="s">
        <v>57</v>
      </c>
      <c r="C553" s="174">
        <v>153466</v>
      </c>
      <c r="D553" s="175">
        <v>8100</v>
      </c>
      <c r="E553" s="244" t="s">
        <v>52</v>
      </c>
      <c r="F553" s="177">
        <v>25505377.2</v>
      </c>
    </row>
    <row r="554" spans="1:6" ht="21">
      <c r="A554" s="172">
        <v>8</v>
      </c>
      <c r="B554" s="243" t="s">
        <v>66</v>
      </c>
      <c r="C554" s="174">
        <v>341624.1</v>
      </c>
      <c r="D554" s="175">
        <v>306209</v>
      </c>
      <c r="E554" s="244" t="s">
        <v>55</v>
      </c>
      <c r="F554" s="177">
        <v>21999196.669999998</v>
      </c>
    </row>
    <row r="555" spans="1:6" ht="21">
      <c r="A555" s="172">
        <v>9</v>
      </c>
      <c r="B555" s="243" t="s">
        <v>69</v>
      </c>
      <c r="C555" s="174">
        <v>271328</v>
      </c>
      <c r="D555" s="175">
        <v>25521</v>
      </c>
      <c r="E555" s="244" t="s">
        <v>52</v>
      </c>
      <c r="F555" s="177">
        <v>21453997</v>
      </c>
    </row>
    <row r="556" spans="1:6" ht="21">
      <c r="A556" s="172">
        <v>10</v>
      </c>
      <c r="B556" s="243" t="s">
        <v>71</v>
      </c>
      <c r="C556" s="174">
        <v>119632</v>
      </c>
      <c r="D556" s="175">
        <v>3082</v>
      </c>
      <c r="E556" s="244" t="s">
        <v>52</v>
      </c>
      <c r="F556" s="177">
        <v>19661907</v>
      </c>
    </row>
    <row r="557" spans="1:6" ht="21">
      <c r="A557" s="172">
        <v>11</v>
      </c>
      <c r="B557" s="243" t="s">
        <v>58</v>
      </c>
      <c r="C557" s="174">
        <v>9655810</v>
      </c>
      <c r="D557" s="175">
        <v>7752307</v>
      </c>
      <c r="E557" s="244" t="s">
        <v>59</v>
      </c>
      <c r="F557" s="177">
        <v>18396477.68</v>
      </c>
    </row>
    <row r="558" spans="1:6" ht="21">
      <c r="A558" s="172">
        <v>12</v>
      </c>
      <c r="B558" s="243" t="s">
        <v>78</v>
      </c>
      <c r="C558" s="174">
        <v>194773</v>
      </c>
      <c r="D558" s="175">
        <v>4993</v>
      </c>
      <c r="E558" s="244" t="s">
        <v>52</v>
      </c>
      <c r="F558" s="177">
        <v>14634684</v>
      </c>
    </row>
    <row r="559" spans="1:6" ht="21">
      <c r="A559" s="172">
        <v>13</v>
      </c>
      <c r="B559" s="243" t="s">
        <v>63</v>
      </c>
      <c r="C559" s="174">
        <v>125285</v>
      </c>
      <c r="D559" s="175">
        <v>9686</v>
      </c>
      <c r="E559" s="244" t="s">
        <v>52</v>
      </c>
      <c r="F559" s="177">
        <v>14388613</v>
      </c>
    </row>
    <row r="560" spans="1:6" ht="21">
      <c r="A560" s="172">
        <v>14</v>
      </c>
      <c r="B560" s="243" t="s">
        <v>85</v>
      </c>
      <c r="C560" s="174">
        <v>41198</v>
      </c>
      <c r="D560" s="175">
        <v>365</v>
      </c>
      <c r="E560" s="244" t="s">
        <v>52</v>
      </c>
      <c r="F560" s="177">
        <v>11153150</v>
      </c>
    </row>
    <row r="561" spans="1:6" ht="21">
      <c r="A561" s="172">
        <v>15</v>
      </c>
      <c r="B561" s="243" t="s">
        <v>62</v>
      </c>
      <c r="C561" s="174">
        <v>53675.1</v>
      </c>
      <c r="D561" s="175">
        <v>18952</v>
      </c>
      <c r="E561" s="244" t="s">
        <v>52</v>
      </c>
      <c r="F561" s="177">
        <v>10249889</v>
      </c>
    </row>
    <row r="562" spans="1:6" ht="21">
      <c r="A562" s="172">
        <v>16</v>
      </c>
      <c r="B562" s="243" t="s">
        <v>60</v>
      </c>
      <c r="C562" s="174">
        <v>18033</v>
      </c>
      <c r="D562" s="175">
        <v>11</v>
      </c>
      <c r="E562" s="244" t="s">
        <v>61</v>
      </c>
      <c r="F562" s="177">
        <v>6681547</v>
      </c>
    </row>
    <row r="563" spans="1:6" ht="21">
      <c r="A563" s="172">
        <v>17</v>
      </c>
      <c r="B563" s="243" t="s">
        <v>72</v>
      </c>
      <c r="C563" s="174">
        <v>162000</v>
      </c>
      <c r="D563" s="175">
        <v>200000</v>
      </c>
      <c r="E563" s="244" t="s">
        <v>55</v>
      </c>
      <c r="F563" s="177">
        <v>5398925</v>
      </c>
    </row>
    <row r="564" spans="1:6" ht="21">
      <c r="A564" s="172">
        <v>18</v>
      </c>
      <c r="B564" s="243" t="s">
        <v>67</v>
      </c>
      <c r="C564" s="174">
        <v>20347.4</v>
      </c>
      <c r="D564" s="175">
        <v>56555</v>
      </c>
      <c r="E564" s="244" t="s">
        <v>52</v>
      </c>
      <c r="F564" s="177">
        <v>4985150</v>
      </c>
    </row>
    <row r="565" spans="1:6" ht="21">
      <c r="A565" s="172">
        <v>19</v>
      </c>
      <c r="B565" s="243" t="s">
        <v>68</v>
      </c>
      <c r="C565" s="174">
        <v>583200</v>
      </c>
      <c r="D565" s="175">
        <v>24612</v>
      </c>
      <c r="E565" s="244" t="s">
        <v>59</v>
      </c>
      <c r="F565" s="177">
        <v>4708595</v>
      </c>
    </row>
    <row r="566" spans="1:6" ht="21">
      <c r="A566" s="172">
        <v>20</v>
      </c>
      <c r="B566" s="243" t="s">
        <v>80</v>
      </c>
      <c r="C566" s="174">
        <v>124659</v>
      </c>
      <c r="D566" s="175">
        <v>50966</v>
      </c>
      <c r="E566" s="244" t="s">
        <v>52</v>
      </c>
      <c r="F566" s="177">
        <v>2804284</v>
      </c>
    </row>
    <row r="567" spans="1:6" ht="21">
      <c r="A567" s="172">
        <v>21</v>
      </c>
      <c r="B567" s="243" t="s">
        <v>143</v>
      </c>
      <c r="C567" s="174">
        <v>300000</v>
      </c>
      <c r="D567" s="175">
        <v>40300</v>
      </c>
      <c r="E567" s="244" t="s">
        <v>59</v>
      </c>
      <c r="F567" s="177">
        <v>2364719.16</v>
      </c>
    </row>
    <row r="568" spans="1:6" ht="21">
      <c r="A568" s="172">
        <v>22</v>
      </c>
      <c r="B568" s="243" t="s">
        <v>79</v>
      </c>
      <c r="C568" s="174">
        <v>92120</v>
      </c>
      <c r="D568" s="175">
        <v>94000</v>
      </c>
      <c r="E568" s="244" t="s">
        <v>55</v>
      </c>
      <c r="F568" s="177">
        <v>2209492</v>
      </c>
    </row>
    <row r="569" spans="1:6" ht="21">
      <c r="A569" s="172">
        <v>23</v>
      </c>
      <c r="B569" s="243" t="s">
        <v>185</v>
      </c>
      <c r="C569" s="174">
        <v>19240</v>
      </c>
      <c r="D569" s="175">
        <v>1</v>
      </c>
      <c r="E569" s="244" t="s">
        <v>61</v>
      </c>
      <c r="F569" s="177">
        <v>2150000</v>
      </c>
    </row>
    <row r="570" spans="1:6" ht="21">
      <c r="A570" s="172">
        <v>24</v>
      </c>
      <c r="B570" s="243" t="s">
        <v>75</v>
      </c>
      <c r="C570" s="174">
        <v>84420</v>
      </c>
      <c r="D570" s="175">
        <v>84420</v>
      </c>
      <c r="E570" s="244" t="s">
        <v>55</v>
      </c>
      <c r="F570" s="177">
        <v>2063394</v>
      </c>
    </row>
    <row r="571" spans="1:6" ht="21">
      <c r="A571" s="172">
        <v>25</v>
      </c>
      <c r="B571" s="243" t="s">
        <v>353</v>
      </c>
      <c r="C571" s="174">
        <v>202000</v>
      </c>
      <c r="D571" s="175">
        <v>4040</v>
      </c>
      <c r="E571" s="244" t="s">
        <v>52</v>
      </c>
      <c r="F571" s="177">
        <v>1303400</v>
      </c>
    </row>
    <row r="572" spans="1:6" ht="21">
      <c r="A572" s="172">
        <v>26</v>
      </c>
      <c r="B572" s="243" t="s">
        <v>83</v>
      </c>
      <c r="C572" s="174">
        <v>4910</v>
      </c>
      <c r="D572" s="175">
        <v>6</v>
      </c>
      <c r="E572" s="244" t="s">
        <v>52</v>
      </c>
      <c r="F572" s="177">
        <v>1303000</v>
      </c>
    </row>
    <row r="573" spans="1:6" ht="21">
      <c r="A573" s="172">
        <v>27</v>
      </c>
      <c r="B573" s="243" t="s">
        <v>354</v>
      </c>
      <c r="C573" s="174">
        <v>60732</v>
      </c>
      <c r="D573" s="175">
        <v>44482</v>
      </c>
      <c r="E573" s="244" t="s">
        <v>55</v>
      </c>
      <c r="F573" s="177">
        <v>1185650</v>
      </c>
    </row>
    <row r="574" spans="1:6" ht="21">
      <c r="A574" s="172">
        <v>28</v>
      </c>
      <c r="B574" s="243" t="s">
        <v>77</v>
      </c>
      <c r="C574" s="174">
        <v>20911</v>
      </c>
      <c r="D574" s="175">
        <v>1770</v>
      </c>
      <c r="E574" s="244" t="s">
        <v>52</v>
      </c>
      <c r="F574" s="177">
        <v>1098599</v>
      </c>
    </row>
    <row r="575" spans="1:6" ht="21">
      <c r="A575" s="172">
        <v>29</v>
      </c>
      <c r="B575" s="243" t="s">
        <v>355</v>
      </c>
      <c r="C575" s="174">
        <v>3380</v>
      </c>
      <c r="D575" s="175">
        <v>32</v>
      </c>
      <c r="E575" s="244" t="s">
        <v>52</v>
      </c>
      <c r="F575" s="177">
        <v>937043</v>
      </c>
    </row>
    <row r="576" spans="1:6" ht="21">
      <c r="A576" s="172">
        <v>30</v>
      </c>
      <c r="B576" s="243" t="s">
        <v>94</v>
      </c>
      <c r="C576" s="174">
        <v>69980</v>
      </c>
      <c r="D576" s="175">
        <v>58200</v>
      </c>
      <c r="E576" s="244" t="s">
        <v>82</v>
      </c>
      <c r="F576" s="177">
        <v>868200</v>
      </c>
    </row>
    <row r="577" spans="1:6" ht="21">
      <c r="A577" s="172">
        <v>33</v>
      </c>
      <c r="B577" s="243" t="s">
        <v>304</v>
      </c>
      <c r="C577" s="174">
        <v>23900</v>
      </c>
      <c r="D577" s="175">
        <v>32500</v>
      </c>
      <c r="E577" s="244" t="s">
        <v>82</v>
      </c>
      <c r="F577" s="177">
        <v>848800</v>
      </c>
    </row>
    <row r="578" spans="1:6" ht="21">
      <c r="A578" s="172">
        <v>31</v>
      </c>
      <c r="B578" s="243" t="s">
        <v>140</v>
      </c>
      <c r="C578" s="174">
        <v>11000</v>
      </c>
      <c r="D578" s="175">
        <v>1</v>
      </c>
      <c r="E578" s="244" t="s">
        <v>61</v>
      </c>
      <c r="F578" s="177">
        <v>745117</v>
      </c>
    </row>
    <row r="579" spans="1:6" ht="21">
      <c r="A579" s="172">
        <v>32</v>
      </c>
      <c r="B579" s="243" t="s">
        <v>356</v>
      </c>
      <c r="C579" s="174">
        <v>85600</v>
      </c>
      <c r="D579" s="175">
        <v>228000</v>
      </c>
      <c r="E579" s="244" t="s">
        <v>328</v>
      </c>
      <c r="F579" s="177">
        <v>730092</v>
      </c>
    </row>
    <row r="580" spans="1:6" ht="21">
      <c r="A580" s="172">
        <v>34</v>
      </c>
      <c r="B580" s="243" t="s">
        <v>179</v>
      </c>
      <c r="C580" s="174">
        <v>5624</v>
      </c>
      <c r="D580" s="175">
        <v>5624</v>
      </c>
      <c r="E580" s="244" t="s">
        <v>52</v>
      </c>
      <c r="F580" s="177">
        <v>412075</v>
      </c>
    </row>
    <row r="581" spans="1:6" ht="21">
      <c r="A581" s="172">
        <v>35</v>
      </c>
      <c r="B581" s="243" t="s">
        <v>357</v>
      </c>
      <c r="C581" s="174">
        <v>40000</v>
      </c>
      <c r="D581" s="175">
        <v>6000</v>
      </c>
      <c r="E581" s="244" t="s">
        <v>328</v>
      </c>
      <c r="F581" s="177">
        <v>360000</v>
      </c>
    </row>
    <row r="582" spans="1:6" ht="21">
      <c r="A582" s="172">
        <v>36</v>
      </c>
      <c r="B582" s="243" t="s">
        <v>70</v>
      </c>
      <c r="C582" s="174">
        <v>2500</v>
      </c>
      <c r="D582" s="175">
        <v>3</v>
      </c>
      <c r="E582" s="244" t="s">
        <v>61</v>
      </c>
      <c r="F582" s="177">
        <v>332251</v>
      </c>
    </row>
    <row r="583" spans="1:6" ht="21">
      <c r="A583" s="172">
        <v>37</v>
      </c>
      <c r="B583" s="243" t="s">
        <v>98</v>
      </c>
      <c r="C583" s="174">
        <v>1408</v>
      </c>
      <c r="D583" s="175">
        <v>24</v>
      </c>
      <c r="E583" s="244" t="s">
        <v>52</v>
      </c>
      <c r="F583" s="177">
        <v>247070</v>
      </c>
    </row>
    <row r="584" spans="1:6" ht="21">
      <c r="A584" s="172">
        <v>38</v>
      </c>
      <c r="B584" s="284" t="s">
        <v>187</v>
      </c>
      <c r="C584" s="174">
        <v>9600</v>
      </c>
      <c r="D584" s="175">
        <v>4</v>
      </c>
      <c r="E584" s="244" t="s">
        <v>52</v>
      </c>
      <c r="F584" s="177">
        <v>240000</v>
      </c>
    </row>
    <row r="585" spans="1:6" ht="21">
      <c r="A585" s="172">
        <v>39</v>
      </c>
      <c r="B585" s="243" t="s">
        <v>330</v>
      </c>
      <c r="C585" s="174">
        <v>12000</v>
      </c>
      <c r="D585" s="175">
        <v>80000</v>
      </c>
      <c r="E585" s="244" t="s">
        <v>328</v>
      </c>
      <c r="F585" s="177">
        <v>240000</v>
      </c>
    </row>
    <row r="586" spans="1:6" ht="21">
      <c r="A586" s="172">
        <v>40</v>
      </c>
      <c r="B586" s="243" t="s">
        <v>358</v>
      </c>
      <c r="C586" s="174">
        <v>20000</v>
      </c>
      <c r="D586" s="175">
        <v>20000</v>
      </c>
      <c r="E586" s="244" t="s">
        <v>328</v>
      </c>
      <c r="F586" s="177">
        <v>220000</v>
      </c>
    </row>
    <row r="587" spans="1:6" ht="21">
      <c r="A587" s="172">
        <v>41</v>
      </c>
      <c r="B587" s="243" t="s">
        <v>329</v>
      </c>
      <c r="C587" s="174">
        <v>3590</v>
      </c>
      <c r="D587" s="175">
        <v>3000</v>
      </c>
      <c r="E587" s="244" t="s">
        <v>82</v>
      </c>
      <c r="F587" s="177">
        <v>207050</v>
      </c>
    </row>
    <row r="588" spans="1:6" ht="21">
      <c r="A588" s="172">
        <v>42</v>
      </c>
      <c r="B588" s="243" t="s">
        <v>359</v>
      </c>
      <c r="C588" s="174">
        <v>800</v>
      </c>
      <c r="D588" s="175">
        <v>100</v>
      </c>
      <c r="E588" s="244" t="s">
        <v>52</v>
      </c>
      <c r="F588" s="177">
        <v>190350</v>
      </c>
    </row>
    <row r="589" spans="1:6" ht="21">
      <c r="A589" s="172">
        <v>43</v>
      </c>
      <c r="B589" s="243" t="s">
        <v>182</v>
      </c>
      <c r="C589" s="174">
        <v>3550</v>
      </c>
      <c r="D589" s="175">
        <v>1</v>
      </c>
      <c r="E589" s="244" t="s">
        <v>61</v>
      </c>
      <c r="F589" s="177">
        <v>190000</v>
      </c>
    </row>
    <row r="590" spans="1:6" ht="21">
      <c r="A590" s="172">
        <v>44</v>
      </c>
      <c r="B590" s="243" t="s">
        <v>360</v>
      </c>
      <c r="C590" s="174">
        <v>7000</v>
      </c>
      <c r="D590" s="175">
        <v>3500</v>
      </c>
      <c r="E590" s="244" t="s">
        <v>82</v>
      </c>
      <c r="F590" s="177">
        <v>140000</v>
      </c>
    </row>
    <row r="591" spans="1:6" ht="21">
      <c r="A591" s="172">
        <v>45</v>
      </c>
      <c r="B591" s="243" t="s">
        <v>188</v>
      </c>
      <c r="C591" s="174">
        <v>210</v>
      </c>
      <c r="D591" s="175">
        <v>2100</v>
      </c>
      <c r="E591" s="244" t="s">
        <v>35</v>
      </c>
      <c r="F591" s="177">
        <v>94575</v>
      </c>
    </row>
    <row r="592" spans="1:6" ht="21">
      <c r="A592" s="172">
        <v>46</v>
      </c>
      <c r="B592" s="243" t="s">
        <v>95</v>
      </c>
      <c r="C592" s="174">
        <v>1500</v>
      </c>
      <c r="D592" s="175">
        <v>1</v>
      </c>
      <c r="E592" s="244" t="s">
        <v>37</v>
      </c>
      <c r="F592" s="177">
        <v>83600</v>
      </c>
    </row>
    <row r="593" spans="1:6" ht="21">
      <c r="A593" s="172">
        <v>47</v>
      </c>
      <c r="B593" s="243" t="s">
        <v>144</v>
      </c>
      <c r="C593" s="174">
        <v>10000</v>
      </c>
      <c r="D593" s="175">
        <v>100000</v>
      </c>
      <c r="E593" s="244" t="s">
        <v>82</v>
      </c>
      <c r="F593" s="177">
        <v>50000</v>
      </c>
    </row>
    <row r="594" spans="1:6" ht="21">
      <c r="A594" s="172">
        <v>48</v>
      </c>
      <c r="B594" s="243" t="s">
        <v>98</v>
      </c>
      <c r="C594" s="174">
        <v>3000</v>
      </c>
      <c r="D594" s="175">
        <v>1</v>
      </c>
      <c r="E594" s="244" t="s">
        <v>37</v>
      </c>
      <c r="F594" s="177">
        <v>48000</v>
      </c>
    </row>
    <row r="595" spans="1:6" ht="21">
      <c r="A595" s="172">
        <v>49</v>
      </c>
      <c r="B595" s="243" t="s">
        <v>361</v>
      </c>
      <c r="C595" s="174">
        <v>200</v>
      </c>
      <c r="D595" s="175">
        <v>1</v>
      </c>
      <c r="E595" s="244" t="s">
        <v>37</v>
      </c>
      <c r="F595" s="177">
        <v>45099</v>
      </c>
    </row>
    <row r="596" spans="1:6" ht="21">
      <c r="A596" s="172">
        <v>50</v>
      </c>
      <c r="B596" s="243" t="s">
        <v>195</v>
      </c>
      <c r="C596" s="174">
        <v>250</v>
      </c>
      <c r="D596" s="175">
        <v>1</v>
      </c>
      <c r="E596" s="244" t="s">
        <v>37</v>
      </c>
      <c r="F596" s="177">
        <v>34500</v>
      </c>
    </row>
    <row r="597" spans="1:6" ht="21">
      <c r="A597" s="172">
        <v>51</v>
      </c>
      <c r="B597" s="243" t="s">
        <v>223</v>
      </c>
      <c r="C597" s="174">
        <v>10</v>
      </c>
      <c r="D597" s="175">
        <v>1</v>
      </c>
      <c r="E597" s="244" t="s">
        <v>37</v>
      </c>
      <c r="F597" s="177">
        <v>34000</v>
      </c>
    </row>
    <row r="598" spans="1:6" ht="21">
      <c r="A598" s="172">
        <v>52</v>
      </c>
      <c r="B598" s="243" t="s">
        <v>362</v>
      </c>
      <c r="C598" s="174">
        <v>1500</v>
      </c>
      <c r="D598" s="175">
        <v>3000</v>
      </c>
      <c r="E598" s="244" t="s">
        <v>255</v>
      </c>
      <c r="F598" s="177">
        <v>18039</v>
      </c>
    </row>
    <row r="599" spans="1:6" ht="21">
      <c r="A599" s="172">
        <v>53</v>
      </c>
      <c r="B599" s="243" t="s">
        <v>363</v>
      </c>
      <c r="C599" s="174">
        <v>260</v>
      </c>
      <c r="D599" s="175">
        <v>200</v>
      </c>
      <c r="E599" s="244" t="s">
        <v>82</v>
      </c>
      <c r="F599" s="177">
        <v>12000</v>
      </c>
    </row>
    <row r="600" spans="1:6" ht="21">
      <c r="A600" s="172">
        <v>54</v>
      </c>
      <c r="B600" s="243" t="s">
        <v>92</v>
      </c>
      <c r="C600" s="174">
        <v>100</v>
      </c>
      <c r="D600" s="175">
        <v>2</v>
      </c>
      <c r="E600" s="244" t="s">
        <v>364</v>
      </c>
      <c r="F600" s="177">
        <v>10000</v>
      </c>
    </row>
    <row r="601" spans="1:6" ht="21">
      <c r="A601" s="172">
        <v>55</v>
      </c>
      <c r="B601" s="243" t="s">
        <v>365</v>
      </c>
      <c r="C601" s="174">
        <v>4500</v>
      </c>
      <c r="D601" s="175">
        <v>3000</v>
      </c>
      <c r="E601" s="244" t="s">
        <v>255</v>
      </c>
      <c r="F601" s="177">
        <v>4500</v>
      </c>
    </row>
    <row r="602" spans="1:6" ht="21">
      <c r="A602" s="172">
        <v>56</v>
      </c>
      <c r="B602" s="243" t="s">
        <v>88</v>
      </c>
      <c r="C602" s="174">
        <v>5</v>
      </c>
      <c r="D602" s="175">
        <v>1</v>
      </c>
      <c r="E602" s="244" t="s">
        <v>52</v>
      </c>
      <c r="F602" s="177">
        <v>3820</v>
      </c>
    </row>
    <row r="603" spans="1:6" ht="21.75" thickBot="1">
      <c r="A603" s="245"/>
      <c r="B603" s="200" t="s">
        <v>42</v>
      </c>
      <c r="C603" s="230">
        <f>SUM(C547:C602)</f>
        <v>32894856.540000003</v>
      </c>
      <c r="D603" s="231">
        <f>SUM(D547:D602)</f>
        <v>24766263</v>
      </c>
      <c r="E603" s="246"/>
      <c r="F603" s="247">
        <f>SUM(F547:F602)</f>
        <v>814955591.5099999</v>
      </c>
    </row>
    <row r="604" spans="3:6" ht="21">
      <c r="C604" s="149"/>
      <c r="D604" s="149"/>
      <c r="E604" s="248"/>
      <c r="F604" s="160"/>
    </row>
    <row r="605" spans="1:6" ht="21">
      <c r="A605" s="152" t="s">
        <v>366</v>
      </c>
      <c r="B605" s="152"/>
      <c r="C605" s="152"/>
      <c r="D605" s="152"/>
      <c r="E605" s="152"/>
      <c r="F605" s="152"/>
    </row>
    <row r="606" spans="3:6" ht="21">
      <c r="C606" s="149"/>
      <c r="D606" s="149"/>
      <c r="E606" s="248"/>
      <c r="F606" s="160"/>
    </row>
    <row r="612" spans="1:6" ht="21">
      <c r="A612" s="506" t="s">
        <v>44</v>
      </c>
      <c r="B612" s="506"/>
      <c r="C612" s="506"/>
      <c r="D612" s="506"/>
      <c r="E612" s="506"/>
      <c r="F612" s="506"/>
    </row>
    <row r="613" spans="1:6" ht="21.75" thickBot="1">
      <c r="A613" s="516" t="s">
        <v>389</v>
      </c>
      <c r="B613" s="516"/>
      <c r="C613" s="516"/>
      <c r="D613" s="516"/>
      <c r="E613" s="516"/>
      <c r="F613" s="516"/>
    </row>
    <row r="614" spans="1:6" ht="21.75" thickBot="1">
      <c r="A614" s="237" t="s">
        <v>46</v>
      </c>
      <c r="B614" s="238" t="s">
        <v>47</v>
      </c>
      <c r="C614" s="239" t="s">
        <v>322</v>
      </c>
      <c r="D614" s="512" t="s">
        <v>323</v>
      </c>
      <c r="E614" s="513"/>
      <c r="F614" s="240" t="s">
        <v>50</v>
      </c>
    </row>
    <row r="615" spans="1:6" ht="21">
      <c r="A615" s="166">
        <v>1</v>
      </c>
      <c r="B615" s="167" t="s">
        <v>51</v>
      </c>
      <c r="C615" s="168">
        <v>2331958</v>
      </c>
      <c r="D615" s="169">
        <v>2505974</v>
      </c>
      <c r="E615" s="197" t="s">
        <v>52</v>
      </c>
      <c r="F615" s="171">
        <v>127976751.95</v>
      </c>
    </row>
    <row r="616" spans="1:6" ht="21">
      <c r="A616" s="172">
        <v>2</v>
      </c>
      <c r="B616" s="173" t="s">
        <v>56</v>
      </c>
      <c r="C616" s="174">
        <v>3738484</v>
      </c>
      <c r="D616" s="175">
        <v>4457724</v>
      </c>
      <c r="E616" s="198" t="s">
        <v>55</v>
      </c>
      <c r="F616" s="177">
        <v>116908150</v>
      </c>
    </row>
    <row r="617" spans="1:6" ht="21">
      <c r="A617" s="172">
        <v>3</v>
      </c>
      <c r="B617" s="173" t="s">
        <v>53</v>
      </c>
      <c r="C617" s="174">
        <v>4498650</v>
      </c>
      <c r="D617" s="175">
        <v>2348426</v>
      </c>
      <c r="E617" s="198" t="s">
        <v>52</v>
      </c>
      <c r="F617" s="177">
        <v>105011726</v>
      </c>
    </row>
    <row r="618" spans="1:6" ht="21">
      <c r="A618" s="172">
        <v>4</v>
      </c>
      <c r="B618" s="173" t="s">
        <v>54</v>
      </c>
      <c r="C618" s="174">
        <v>1471713</v>
      </c>
      <c r="D618" s="175">
        <v>2018000</v>
      </c>
      <c r="E618" s="198" t="s">
        <v>55</v>
      </c>
      <c r="F618" s="177">
        <v>52367741</v>
      </c>
    </row>
    <row r="619" spans="1:6" ht="21">
      <c r="A619" s="172">
        <v>5</v>
      </c>
      <c r="B619" s="173" t="s">
        <v>57</v>
      </c>
      <c r="C619" s="174">
        <v>142110</v>
      </c>
      <c r="D619" s="175">
        <v>10873</v>
      </c>
      <c r="E619" s="198" t="s">
        <v>52</v>
      </c>
      <c r="F619" s="177">
        <v>24801025</v>
      </c>
    </row>
    <row r="620" spans="1:6" ht="21">
      <c r="A620" s="172">
        <v>6</v>
      </c>
      <c r="B620" s="173" t="s">
        <v>60</v>
      </c>
      <c r="C620" s="174">
        <v>42701</v>
      </c>
      <c r="D620" s="175">
        <v>23</v>
      </c>
      <c r="E620" s="198" t="s">
        <v>61</v>
      </c>
      <c r="F620" s="177">
        <v>19381199</v>
      </c>
    </row>
    <row r="621" spans="1:6" ht="21">
      <c r="A621" s="172">
        <v>7</v>
      </c>
      <c r="B621" s="173" t="s">
        <v>71</v>
      </c>
      <c r="C621" s="174">
        <v>61900</v>
      </c>
      <c r="D621" s="175">
        <v>446</v>
      </c>
      <c r="E621" s="198" t="s">
        <v>52</v>
      </c>
      <c r="F621" s="177">
        <v>17377491</v>
      </c>
    </row>
    <row r="622" spans="1:6" ht="21">
      <c r="A622" s="172">
        <v>8</v>
      </c>
      <c r="B622" s="173" t="s">
        <v>58</v>
      </c>
      <c r="C622" s="174">
        <v>6894100</v>
      </c>
      <c r="D622" s="175">
        <v>6159134</v>
      </c>
      <c r="E622" s="198" t="s">
        <v>59</v>
      </c>
      <c r="F622" s="177">
        <v>13111987</v>
      </c>
    </row>
    <row r="623" spans="1:6" ht="21">
      <c r="A623" s="172">
        <v>9</v>
      </c>
      <c r="B623" s="173" t="s">
        <v>73</v>
      </c>
      <c r="C623" s="174">
        <v>856850</v>
      </c>
      <c r="D623" s="175">
        <v>352787</v>
      </c>
      <c r="E623" s="198" t="s">
        <v>59</v>
      </c>
      <c r="F623" s="177">
        <v>10921965</v>
      </c>
    </row>
    <row r="624" spans="1:6" ht="21">
      <c r="A624" s="172">
        <v>10</v>
      </c>
      <c r="B624" s="173" t="s">
        <v>78</v>
      </c>
      <c r="C624" s="174">
        <v>3558</v>
      </c>
      <c r="D624" s="175">
        <v>4356</v>
      </c>
      <c r="E624" s="198" t="s">
        <v>52</v>
      </c>
      <c r="F624" s="177">
        <v>9985234</v>
      </c>
    </row>
    <row r="625" spans="1:6" ht="21">
      <c r="A625" s="172">
        <v>11</v>
      </c>
      <c r="B625" s="173" t="s">
        <v>66</v>
      </c>
      <c r="C625" s="174">
        <v>166620</v>
      </c>
      <c r="D625" s="175">
        <v>114852</v>
      </c>
      <c r="E625" s="198" t="s">
        <v>55</v>
      </c>
      <c r="F625" s="177">
        <v>8879634</v>
      </c>
    </row>
    <row r="626" spans="1:6" ht="21">
      <c r="A626" s="172">
        <v>12</v>
      </c>
      <c r="B626" s="173" t="s">
        <v>62</v>
      </c>
      <c r="C626" s="174">
        <v>87615</v>
      </c>
      <c r="D626" s="175">
        <v>421049</v>
      </c>
      <c r="E626" s="198" t="s">
        <v>52</v>
      </c>
      <c r="F626" s="177">
        <v>7074403</v>
      </c>
    </row>
    <row r="627" spans="1:6" ht="21">
      <c r="A627" s="172">
        <v>13</v>
      </c>
      <c r="B627" s="173" t="s">
        <v>74</v>
      </c>
      <c r="C627" s="174">
        <v>72878</v>
      </c>
      <c r="D627" s="175">
        <v>1411</v>
      </c>
      <c r="E627" s="198" t="s">
        <v>52</v>
      </c>
      <c r="F627" s="177">
        <v>5996884</v>
      </c>
    </row>
    <row r="628" spans="1:6" ht="21">
      <c r="A628" s="172">
        <v>14</v>
      </c>
      <c r="B628" s="173" t="s">
        <v>72</v>
      </c>
      <c r="C628" s="174">
        <v>162000</v>
      </c>
      <c r="D628" s="175">
        <v>200000</v>
      </c>
      <c r="E628" s="198" t="s">
        <v>55</v>
      </c>
      <c r="F628" s="177">
        <v>5662445</v>
      </c>
    </row>
    <row r="629" spans="1:6" ht="21">
      <c r="A629" s="172">
        <v>15</v>
      </c>
      <c r="B629" s="173" t="s">
        <v>68</v>
      </c>
      <c r="C629" s="174">
        <v>477303</v>
      </c>
      <c r="D629" s="175">
        <v>21564</v>
      </c>
      <c r="E629" s="198" t="s">
        <v>59</v>
      </c>
      <c r="F629" s="177">
        <v>4711946</v>
      </c>
    </row>
    <row r="630" spans="1:6" ht="21">
      <c r="A630" s="172">
        <v>16</v>
      </c>
      <c r="B630" s="173" t="s">
        <v>75</v>
      </c>
      <c r="C630" s="174">
        <v>230340</v>
      </c>
      <c r="D630" s="175">
        <v>230340</v>
      </c>
      <c r="E630" s="198" t="s">
        <v>52</v>
      </c>
      <c r="F630" s="177">
        <v>4678171</v>
      </c>
    </row>
    <row r="631" spans="1:6" ht="21">
      <c r="A631" s="172">
        <v>17</v>
      </c>
      <c r="B631" s="173" t="s">
        <v>69</v>
      </c>
      <c r="C631" s="174">
        <v>36286</v>
      </c>
      <c r="D631" s="175">
        <v>6329</v>
      </c>
      <c r="E631" s="198" t="s">
        <v>52</v>
      </c>
      <c r="F631" s="177">
        <v>3403270</v>
      </c>
    </row>
    <row r="632" spans="1:6" ht="21">
      <c r="A632" s="172">
        <v>18</v>
      </c>
      <c r="B632" s="173" t="s">
        <v>79</v>
      </c>
      <c r="C632" s="174">
        <v>151380</v>
      </c>
      <c r="D632" s="175">
        <v>156000</v>
      </c>
      <c r="E632" s="198" t="s">
        <v>55</v>
      </c>
      <c r="F632" s="177">
        <v>3192021</v>
      </c>
    </row>
    <row r="633" spans="1:6" ht="21">
      <c r="A633" s="172">
        <v>19</v>
      </c>
      <c r="B633" s="173" t="s">
        <v>67</v>
      </c>
      <c r="C633" s="174">
        <v>2244</v>
      </c>
      <c r="D633" s="175">
        <v>13497</v>
      </c>
      <c r="E633" s="198" t="s">
        <v>52</v>
      </c>
      <c r="F633" s="177">
        <v>2684541</v>
      </c>
    </row>
    <row r="634" spans="1:6" ht="21">
      <c r="A634" s="172">
        <v>20</v>
      </c>
      <c r="B634" s="173" t="s">
        <v>390</v>
      </c>
      <c r="C634" s="174">
        <v>307000</v>
      </c>
      <c r="D634" s="175">
        <v>354696</v>
      </c>
      <c r="E634" s="198" t="s">
        <v>255</v>
      </c>
      <c r="F634" s="177">
        <v>2517360</v>
      </c>
    </row>
    <row r="635" spans="1:6" ht="21">
      <c r="A635" s="172">
        <v>21</v>
      </c>
      <c r="B635" s="173" t="s">
        <v>360</v>
      </c>
      <c r="C635" s="174">
        <v>88775</v>
      </c>
      <c r="D635" s="175">
        <v>57305</v>
      </c>
      <c r="E635" s="198" t="s">
        <v>82</v>
      </c>
      <c r="F635" s="177">
        <v>2188300</v>
      </c>
    </row>
    <row r="636" spans="1:6" ht="21">
      <c r="A636" s="172">
        <v>22</v>
      </c>
      <c r="B636" s="173" t="s">
        <v>77</v>
      </c>
      <c r="C636" s="174">
        <v>21610</v>
      </c>
      <c r="D636" s="175">
        <v>1108</v>
      </c>
      <c r="E636" s="198" t="s">
        <v>52</v>
      </c>
      <c r="F636" s="177">
        <v>2177741</v>
      </c>
    </row>
    <row r="637" spans="1:6" ht="21">
      <c r="A637" s="172">
        <v>23</v>
      </c>
      <c r="B637" s="173" t="s">
        <v>80</v>
      </c>
      <c r="C637" s="174">
        <v>126082</v>
      </c>
      <c r="D637" s="175">
        <v>90312</v>
      </c>
      <c r="E637" s="198" t="s">
        <v>52</v>
      </c>
      <c r="F637" s="177">
        <v>2030230</v>
      </c>
    </row>
    <row r="638" spans="1:6" ht="21">
      <c r="A638" s="172">
        <v>24</v>
      </c>
      <c r="B638" s="173" t="s">
        <v>185</v>
      </c>
      <c r="C638" s="174">
        <v>19220</v>
      </c>
      <c r="D638" s="175">
        <v>1</v>
      </c>
      <c r="E638" s="198" t="s">
        <v>61</v>
      </c>
      <c r="F638" s="177">
        <v>1900000</v>
      </c>
    </row>
    <row r="639" spans="1:6" ht="21">
      <c r="A639" s="172">
        <v>25</v>
      </c>
      <c r="B639" s="173" t="s">
        <v>85</v>
      </c>
      <c r="C639" s="174">
        <v>6750</v>
      </c>
      <c r="D639" s="175">
        <v>65</v>
      </c>
      <c r="E639" s="198" t="s">
        <v>52</v>
      </c>
      <c r="F639" s="177">
        <v>1800553</v>
      </c>
    </row>
    <row r="640" spans="1:6" ht="21">
      <c r="A640" s="172">
        <v>26</v>
      </c>
      <c r="B640" s="173" t="s">
        <v>353</v>
      </c>
      <c r="C640" s="174">
        <v>127950</v>
      </c>
      <c r="D640" s="175">
        <v>2559</v>
      </c>
      <c r="E640" s="198" t="s">
        <v>52</v>
      </c>
      <c r="F640" s="177">
        <v>1085766</v>
      </c>
    </row>
    <row r="641" spans="1:6" ht="21">
      <c r="A641" s="172">
        <v>27</v>
      </c>
      <c r="B641" s="173" t="s">
        <v>354</v>
      </c>
      <c r="C641" s="174">
        <v>34320</v>
      </c>
      <c r="D641" s="175">
        <v>2380</v>
      </c>
      <c r="E641" s="198" t="s">
        <v>55</v>
      </c>
      <c r="F641" s="177">
        <v>839250</v>
      </c>
    </row>
    <row r="642" spans="1:6" ht="21">
      <c r="A642" s="172">
        <v>28</v>
      </c>
      <c r="B642" s="173" t="s">
        <v>140</v>
      </c>
      <c r="C642" s="174">
        <v>12000</v>
      </c>
      <c r="D642" s="175">
        <v>1</v>
      </c>
      <c r="E642" s="198" t="s">
        <v>61</v>
      </c>
      <c r="F642" s="177">
        <v>810000</v>
      </c>
    </row>
    <row r="643" spans="1:6" ht="21">
      <c r="A643" s="172">
        <v>29</v>
      </c>
      <c r="B643" s="173" t="s">
        <v>141</v>
      </c>
      <c r="C643" s="174">
        <v>9950</v>
      </c>
      <c r="D643" s="175">
        <v>1</v>
      </c>
      <c r="E643" s="198" t="s">
        <v>61</v>
      </c>
      <c r="F643" s="177">
        <v>750000</v>
      </c>
    </row>
    <row r="644" spans="1:6" ht="21">
      <c r="A644" s="172">
        <v>30</v>
      </c>
      <c r="B644" s="173" t="s">
        <v>83</v>
      </c>
      <c r="C644" s="174">
        <v>3630</v>
      </c>
      <c r="D644" s="175">
        <v>3</v>
      </c>
      <c r="E644" s="198" t="s">
        <v>61</v>
      </c>
      <c r="F644" s="177">
        <v>616500</v>
      </c>
    </row>
    <row r="645" spans="1:6" ht="21">
      <c r="A645" s="172">
        <v>31</v>
      </c>
      <c r="B645" s="173" t="s">
        <v>179</v>
      </c>
      <c r="C645" s="174">
        <v>11066</v>
      </c>
      <c r="D645" s="175">
        <v>11066</v>
      </c>
      <c r="E645" s="198" t="s">
        <v>52</v>
      </c>
      <c r="F645" s="177">
        <v>586845</v>
      </c>
    </row>
    <row r="646" spans="1:6" ht="21">
      <c r="A646" s="172">
        <v>32</v>
      </c>
      <c r="B646" s="173" t="s">
        <v>391</v>
      </c>
      <c r="C646" s="174">
        <v>35038</v>
      </c>
      <c r="D646" s="175">
        <v>406865</v>
      </c>
      <c r="E646" s="198" t="s">
        <v>82</v>
      </c>
      <c r="F646" s="177">
        <v>519400</v>
      </c>
    </row>
    <row r="647" spans="1:6" ht="21">
      <c r="A647" s="172">
        <v>33</v>
      </c>
      <c r="B647" s="173" t="s">
        <v>81</v>
      </c>
      <c r="C647" s="174">
        <v>5400</v>
      </c>
      <c r="D647" s="175">
        <v>60</v>
      </c>
      <c r="E647" s="198" t="s">
        <v>82</v>
      </c>
      <c r="F647" s="177">
        <v>499400</v>
      </c>
    </row>
    <row r="648" spans="1:6" ht="21">
      <c r="A648" s="172">
        <v>34</v>
      </c>
      <c r="B648" s="173" t="s">
        <v>70</v>
      </c>
      <c r="C648" s="174">
        <v>2250</v>
      </c>
      <c r="D648" s="175">
        <v>3</v>
      </c>
      <c r="E648" s="198" t="s">
        <v>52</v>
      </c>
      <c r="F648" s="177">
        <v>375804</v>
      </c>
    </row>
    <row r="649" spans="1:6" ht="21">
      <c r="A649" s="172">
        <v>35</v>
      </c>
      <c r="B649" s="173" t="s">
        <v>392</v>
      </c>
      <c r="C649" s="174">
        <v>39000</v>
      </c>
      <c r="D649" s="175">
        <v>1950</v>
      </c>
      <c r="E649" s="198" t="s">
        <v>52</v>
      </c>
      <c r="F649" s="177">
        <v>292500</v>
      </c>
    </row>
    <row r="650" spans="1:6" ht="21">
      <c r="A650" s="172">
        <v>36</v>
      </c>
      <c r="B650" s="173" t="s">
        <v>358</v>
      </c>
      <c r="C650" s="174">
        <v>20000</v>
      </c>
      <c r="D650" s="175">
        <v>1375</v>
      </c>
      <c r="E650" s="198" t="s">
        <v>393</v>
      </c>
      <c r="F650" s="177">
        <v>220000</v>
      </c>
    </row>
    <row r="651" spans="1:6" ht="21">
      <c r="A651" s="172">
        <v>37</v>
      </c>
      <c r="B651" s="173" t="s">
        <v>87</v>
      </c>
      <c r="C651" s="174">
        <v>2980</v>
      </c>
      <c r="D651" s="175">
        <v>2</v>
      </c>
      <c r="E651" s="198" t="s">
        <v>61</v>
      </c>
      <c r="F651" s="177">
        <v>220000</v>
      </c>
    </row>
    <row r="652" spans="1:6" ht="21">
      <c r="A652" s="172">
        <v>38</v>
      </c>
      <c r="B652" s="173" t="s">
        <v>357</v>
      </c>
      <c r="C652" s="174">
        <v>20000</v>
      </c>
      <c r="D652" s="175">
        <v>3000</v>
      </c>
      <c r="E652" s="198" t="s">
        <v>255</v>
      </c>
      <c r="F652" s="177">
        <v>180000</v>
      </c>
    </row>
    <row r="653" spans="1:6" ht="21">
      <c r="A653" s="172">
        <v>39</v>
      </c>
      <c r="B653" s="173" t="s">
        <v>188</v>
      </c>
      <c r="C653" s="174">
        <v>260</v>
      </c>
      <c r="D653" s="175">
        <v>2406</v>
      </c>
      <c r="E653" s="198" t="s">
        <v>52</v>
      </c>
      <c r="F653" s="177">
        <v>136905</v>
      </c>
    </row>
    <row r="654" spans="1:6" ht="21">
      <c r="A654" s="172">
        <v>40</v>
      </c>
      <c r="B654" s="173" t="s">
        <v>194</v>
      </c>
      <c r="C654" s="174">
        <v>90</v>
      </c>
      <c r="D654" s="175">
        <v>3</v>
      </c>
      <c r="E654" s="198" t="s">
        <v>52</v>
      </c>
      <c r="F654" s="177">
        <v>130700</v>
      </c>
    </row>
    <row r="655" spans="1:6" ht="21">
      <c r="A655" s="172">
        <v>41</v>
      </c>
      <c r="B655" s="173" t="s">
        <v>359</v>
      </c>
      <c r="C655" s="174">
        <v>1000</v>
      </c>
      <c r="D655" s="175">
        <v>165</v>
      </c>
      <c r="E655" s="198" t="s">
        <v>52</v>
      </c>
      <c r="F655" s="177">
        <v>113950</v>
      </c>
    </row>
    <row r="656" spans="1:6" ht="21">
      <c r="A656" s="172">
        <v>42</v>
      </c>
      <c r="B656" s="173" t="s">
        <v>98</v>
      </c>
      <c r="C656" s="174">
        <v>1</v>
      </c>
      <c r="D656" s="175">
        <v>2</v>
      </c>
      <c r="E656" s="198" t="s">
        <v>52</v>
      </c>
      <c r="F656" s="177">
        <v>61000</v>
      </c>
    </row>
    <row r="657" spans="1:6" ht="21">
      <c r="A657" s="172">
        <v>43</v>
      </c>
      <c r="B657" s="173" t="s">
        <v>394</v>
      </c>
      <c r="C657" s="174">
        <v>2270</v>
      </c>
      <c r="D657" s="175">
        <v>37320</v>
      </c>
      <c r="E657" s="198" t="s">
        <v>82</v>
      </c>
      <c r="F657" s="177">
        <v>30150</v>
      </c>
    </row>
    <row r="658" spans="1:6" ht="21">
      <c r="A658" s="172">
        <v>44</v>
      </c>
      <c r="B658" s="173" t="s">
        <v>88</v>
      </c>
      <c r="C658" s="174">
        <v>15</v>
      </c>
      <c r="D658" s="175">
        <v>3</v>
      </c>
      <c r="E658" s="198" t="s">
        <v>52</v>
      </c>
      <c r="F658" s="177">
        <v>28740</v>
      </c>
    </row>
    <row r="659" spans="1:6" ht="21.75" thickBot="1">
      <c r="A659" s="249">
        <v>45</v>
      </c>
      <c r="B659" s="250" t="s">
        <v>225</v>
      </c>
      <c r="C659" s="251">
        <v>8</v>
      </c>
      <c r="D659" s="187">
        <v>2</v>
      </c>
      <c r="E659" s="209" t="s">
        <v>52</v>
      </c>
      <c r="F659" s="252">
        <v>6460</v>
      </c>
    </row>
    <row r="660" spans="1:6" ht="21.75" thickBot="1">
      <c r="A660" s="253"/>
      <c r="B660" s="190" t="s">
        <v>42</v>
      </c>
      <c r="C660" s="254">
        <f>SUM(C615:C659)</f>
        <v>22325355</v>
      </c>
      <c r="D660" s="255">
        <f>SUM(D615:D659)</f>
        <v>19995438</v>
      </c>
      <c r="E660" s="256"/>
      <c r="F660" s="191">
        <f>SUM(F615:F659)</f>
        <v>564244138.95</v>
      </c>
    </row>
    <row r="661" spans="3:6" ht="21">
      <c r="C661" s="149"/>
      <c r="D661" s="149"/>
      <c r="E661" s="150"/>
      <c r="F661" s="160"/>
    </row>
    <row r="662" spans="1:6" ht="21">
      <c r="A662" s="133" t="s">
        <v>395</v>
      </c>
      <c r="C662" s="149"/>
      <c r="D662" s="149"/>
      <c r="E662" s="150"/>
      <c r="F662" s="160"/>
    </row>
    <row r="663" spans="3:6" ht="21">
      <c r="C663" s="149"/>
      <c r="D663" s="149"/>
      <c r="E663" s="150"/>
      <c r="F663" s="160"/>
    </row>
    <row r="680" spans="1:6" ht="21">
      <c r="A680" s="506" t="s">
        <v>44</v>
      </c>
      <c r="B680" s="506"/>
      <c r="C680" s="506"/>
      <c r="D680" s="506"/>
      <c r="E680" s="506"/>
      <c r="F680" s="506"/>
    </row>
    <row r="681" spans="1:6" ht="21">
      <c r="A681" s="506" t="s">
        <v>412</v>
      </c>
      <c r="B681" s="506"/>
      <c r="C681" s="506"/>
      <c r="D681" s="506"/>
      <c r="E681" s="506"/>
      <c r="F681" s="506"/>
    </row>
    <row r="682" spans="1:6" ht="21">
      <c r="A682" s="213" t="s">
        <v>46</v>
      </c>
      <c r="B682" s="257" t="s">
        <v>47</v>
      </c>
      <c r="C682" s="214" t="s">
        <v>322</v>
      </c>
      <c r="D682" s="514" t="s">
        <v>323</v>
      </c>
      <c r="E682" s="514"/>
      <c r="F682" s="146" t="s">
        <v>50</v>
      </c>
    </row>
    <row r="683" spans="1:6" ht="21">
      <c r="A683" s="136">
        <v>1</v>
      </c>
      <c r="B683" s="153" t="s">
        <v>51</v>
      </c>
      <c r="C683" s="154">
        <v>2234333.12</v>
      </c>
      <c r="D683" s="139">
        <v>1836855.5</v>
      </c>
      <c r="E683" s="140" t="s">
        <v>52</v>
      </c>
      <c r="F683" s="156">
        <v>124440246.11</v>
      </c>
    </row>
    <row r="684" spans="1:6" ht="21">
      <c r="A684" s="136">
        <v>2</v>
      </c>
      <c r="B684" s="153" t="s">
        <v>54</v>
      </c>
      <c r="C684" s="154">
        <v>3189105</v>
      </c>
      <c r="D684" s="139">
        <v>4326001</v>
      </c>
      <c r="E684" s="140" t="s">
        <v>55</v>
      </c>
      <c r="F684" s="156">
        <v>108488156.09</v>
      </c>
    </row>
    <row r="685" spans="1:6" ht="21">
      <c r="A685" s="136">
        <v>3</v>
      </c>
      <c r="B685" s="153" t="s">
        <v>56</v>
      </c>
      <c r="C685" s="154">
        <v>3568631</v>
      </c>
      <c r="D685" s="139">
        <v>4162940</v>
      </c>
      <c r="E685" s="140" t="s">
        <v>55</v>
      </c>
      <c r="F685" s="156">
        <v>107196825.04</v>
      </c>
    </row>
    <row r="686" spans="1:6" ht="21">
      <c r="A686" s="136">
        <v>4</v>
      </c>
      <c r="B686" s="153" t="s">
        <v>53</v>
      </c>
      <c r="C686" s="154">
        <v>4811207.24</v>
      </c>
      <c r="D686" s="139">
        <v>1297609</v>
      </c>
      <c r="E686" s="140" t="s">
        <v>52</v>
      </c>
      <c r="F686" s="156">
        <v>104201403.97</v>
      </c>
    </row>
    <row r="687" spans="1:6" ht="21">
      <c r="A687" s="136">
        <v>5</v>
      </c>
      <c r="B687" s="153" t="s">
        <v>57</v>
      </c>
      <c r="C687" s="154">
        <v>86748</v>
      </c>
      <c r="D687" s="139">
        <v>9014</v>
      </c>
      <c r="E687" s="140" t="s">
        <v>52</v>
      </c>
      <c r="F687" s="156">
        <v>18196967</v>
      </c>
    </row>
    <row r="688" spans="1:6" ht="21">
      <c r="A688" s="136">
        <v>6</v>
      </c>
      <c r="B688" s="153" t="s">
        <v>60</v>
      </c>
      <c r="C688" s="154">
        <v>42349</v>
      </c>
      <c r="D688" s="139">
        <v>23</v>
      </c>
      <c r="E688" s="140" t="s">
        <v>61</v>
      </c>
      <c r="F688" s="156">
        <v>15618710</v>
      </c>
    </row>
    <row r="689" spans="1:6" ht="21">
      <c r="A689" s="136">
        <v>7</v>
      </c>
      <c r="B689" s="153" t="s">
        <v>58</v>
      </c>
      <c r="C689" s="154">
        <v>7899940</v>
      </c>
      <c r="D689" s="139">
        <v>6733805</v>
      </c>
      <c r="E689" s="140" t="s">
        <v>59</v>
      </c>
      <c r="F689" s="156">
        <v>15036451.09</v>
      </c>
    </row>
    <row r="690" spans="1:6" ht="21">
      <c r="A690" s="136">
        <v>8</v>
      </c>
      <c r="B690" s="153" t="s">
        <v>71</v>
      </c>
      <c r="C690" s="154">
        <v>56560</v>
      </c>
      <c r="D690" s="139">
        <v>1043</v>
      </c>
      <c r="E690" s="140" t="s">
        <v>52</v>
      </c>
      <c r="F690" s="156">
        <v>12809933</v>
      </c>
    </row>
    <row r="691" spans="1:6" ht="21">
      <c r="A691" s="136">
        <v>9</v>
      </c>
      <c r="B691" s="153" t="s">
        <v>73</v>
      </c>
      <c r="C691" s="154">
        <v>850000</v>
      </c>
      <c r="D691" s="139">
        <v>471300</v>
      </c>
      <c r="E691" s="140" t="s">
        <v>59</v>
      </c>
      <c r="F691" s="156">
        <v>12718758</v>
      </c>
    </row>
    <row r="692" spans="1:6" ht="21">
      <c r="A692" s="136">
        <v>10</v>
      </c>
      <c r="B692" s="153" t="s">
        <v>67</v>
      </c>
      <c r="C692" s="154">
        <v>32332</v>
      </c>
      <c r="D692" s="139">
        <v>70988</v>
      </c>
      <c r="E692" s="140" t="s">
        <v>52</v>
      </c>
      <c r="F692" s="156">
        <v>9864736</v>
      </c>
    </row>
    <row r="693" spans="1:6" ht="21">
      <c r="A693" s="136">
        <v>11</v>
      </c>
      <c r="B693" s="153" t="s">
        <v>78</v>
      </c>
      <c r="C693" s="154">
        <v>3489</v>
      </c>
      <c r="D693" s="139">
        <v>3951</v>
      </c>
      <c r="E693" s="140" t="s">
        <v>52</v>
      </c>
      <c r="F693" s="156">
        <v>8679412</v>
      </c>
    </row>
    <row r="694" spans="1:6" ht="21">
      <c r="A694" s="136">
        <v>12</v>
      </c>
      <c r="B694" s="153" t="s">
        <v>69</v>
      </c>
      <c r="C694" s="154">
        <v>61721</v>
      </c>
      <c r="D694" s="139">
        <v>8718</v>
      </c>
      <c r="E694" s="140" t="s">
        <v>52</v>
      </c>
      <c r="F694" s="156">
        <v>8090176</v>
      </c>
    </row>
    <row r="695" spans="1:6" ht="21">
      <c r="A695" s="136">
        <v>13</v>
      </c>
      <c r="B695" s="153" t="s">
        <v>62</v>
      </c>
      <c r="C695" s="154">
        <v>78444</v>
      </c>
      <c r="D695" s="139">
        <v>14389024</v>
      </c>
      <c r="E695" s="140" t="s">
        <v>52</v>
      </c>
      <c r="F695" s="156">
        <v>7020921</v>
      </c>
    </row>
    <row r="696" spans="1:6" ht="21">
      <c r="A696" s="136">
        <v>14</v>
      </c>
      <c r="B696" s="153" t="s">
        <v>72</v>
      </c>
      <c r="C696" s="154">
        <v>194400</v>
      </c>
      <c r="D696" s="139">
        <v>240000</v>
      </c>
      <c r="E696" s="140" t="s">
        <v>55</v>
      </c>
      <c r="F696" s="156">
        <v>6770222</v>
      </c>
    </row>
    <row r="697" spans="1:6" ht="21">
      <c r="A697" s="136">
        <v>15</v>
      </c>
      <c r="B697" s="153" t="s">
        <v>77</v>
      </c>
      <c r="C697" s="154">
        <v>59435</v>
      </c>
      <c r="D697" s="139">
        <v>3685</v>
      </c>
      <c r="E697" s="140" t="s">
        <v>52</v>
      </c>
      <c r="F697" s="156">
        <v>5834362</v>
      </c>
    </row>
    <row r="698" spans="1:6" ht="21">
      <c r="A698" s="136">
        <v>16</v>
      </c>
      <c r="B698" s="153" t="s">
        <v>68</v>
      </c>
      <c r="C698" s="154">
        <v>428750</v>
      </c>
      <c r="D698" s="139">
        <v>19689</v>
      </c>
      <c r="E698" s="140" t="s">
        <v>59</v>
      </c>
      <c r="F698" s="156">
        <v>5220140</v>
      </c>
    </row>
    <row r="699" spans="1:6" ht="21">
      <c r="A699" s="136">
        <v>17</v>
      </c>
      <c r="B699" s="153" t="s">
        <v>63</v>
      </c>
      <c r="C699" s="154">
        <v>40967</v>
      </c>
      <c r="D699" s="139">
        <v>2670</v>
      </c>
      <c r="E699" s="140" t="s">
        <v>52</v>
      </c>
      <c r="F699" s="156">
        <v>4875270</v>
      </c>
    </row>
    <row r="700" spans="1:6" ht="21">
      <c r="A700" s="136">
        <v>18</v>
      </c>
      <c r="B700" s="153" t="s">
        <v>74</v>
      </c>
      <c r="C700" s="154">
        <v>59930</v>
      </c>
      <c r="D700" s="139">
        <v>400</v>
      </c>
      <c r="E700" s="140" t="s">
        <v>52</v>
      </c>
      <c r="F700" s="156">
        <v>4802906</v>
      </c>
    </row>
    <row r="701" spans="1:6" ht="21">
      <c r="A701" s="136">
        <v>19</v>
      </c>
      <c r="B701" s="153" t="s">
        <v>66</v>
      </c>
      <c r="C701" s="154">
        <v>108869</v>
      </c>
      <c r="D701" s="139">
        <v>93501</v>
      </c>
      <c r="E701" s="140" t="s">
        <v>52</v>
      </c>
      <c r="F701" s="156">
        <v>4337338</v>
      </c>
    </row>
    <row r="702" spans="1:6" ht="21">
      <c r="A702" s="136">
        <v>20</v>
      </c>
      <c r="B702" s="153" t="s">
        <v>85</v>
      </c>
      <c r="C702" s="154">
        <v>9288</v>
      </c>
      <c r="D702" s="139">
        <v>81</v>
      </c>
      <c r="E702" s="140" t="s">
        <v>52</v>
      </c>
      <c r="F702" s="156">
        <v>2377154</v>
      </c>
    </row>
    <row r="703" spans="1:6" ht="21">
      <c r="A703" s="136">
        <v>21</v>
      </c>
      <c r="B703" s="153" t="s">
        <v>324</v>
      </c>
      <c r="C703" s="154">
        <v>211</v>
      </c>
      <c r="D703" s="139">
        <v>1</v>
      </c>
      <c r="E703" s="140" t="s">
        <v>52</v>
      </c>
      <c r="F703" s="156">
        <v>2221000</v>
      </c>
    </row>
    <row r="704" spans="1:6" ht="21">
      <c r="A704" s="136">
        <v>22</v>
      </c>
      <c r="B704" s="153" t="s">
        <v>360</v>
      </c>
      <c r="C704" s="154">
        <v>78300</v>
      </c>
      <c r="D704" s="139">
        <v>41510</v>
      </c>
      <c r="E704" s="140" t="s">
        <v>413</v>
      </c>
      <c r="F704" s="156">
        <v>1892000</v>
      </c>
    </row>
    <row r="705" spans="1:6" ht="21">
      <c r="A705" s="136">
        <v>23</v>
      </c>
      <c r="B705" s="153" t="s">
        <v>87</v>
      </c>
      <c r="C705" s="154">
        <v>25710</v>
      </c>
      <c r="D705" s="139">
        <v>4</v>
      </c>
      <c r="E705" s="140" t="s">
        <v>61</v>
      </c>
      <c r="F705" s="156">
        <v>1545000</v>
      </c>
    </row>
    <row r="706" spans="1:6" ht="21">
      <c r="A706" s="136">
        <v>24</v>
      </c>
      <c r="B706" s="153" t="s">
        <v>79</v>
      </c>
      <c r="C706" s="154">
        <v>60760</v>
      </c>
      <c r="D706" s="139">
        <v>62000</v>
      </c>
      <c r="E706" s="140" t="s">
        <v>55</v>
      </c>
      <c r="F706" s="156">
        <v>1471917</v>
      </c>
    </row>
    <row r="707" spans="1:6" ht="21">
      <c r="A707" s="136">
        <v>25</v>
      </c>
      <c r="B707" s="153" t="s">
        <v>80</v>
      </c>
      <c r="C707" s="154">
        <v>63234</v>
      </c>
      <c r="D707" s="139">
        <v>49173</v>
      </c>
      <c r="E707" s="140" t="s">
        <v>52</v>
      </c>
      <c r="F707" s="156">
        <v>1443097</v>
      </c>
    </row>
    <row r="708" spans="1:6" ht="21">
      <c r="A708" s="136">
        <v>26</v>
      </c>
      <c r="B708" s="153" t="s">
        <v>83</v>
      </c>
      <c r="C708" s="154">
        <v>8240</v>
      </c>
      <c r="D708" s="139">
        <v>14</v>
      </c>
      <c r="E708" s="140" t="s">
        <v>52</v>
      </c>
      <c r="F708" s="156">
        <v>1428645</v>
      </c>
    </row>
    <row r="709" spans="1:6" ht="21">
      <c r="A709" s="136">
        <v>27</v>
      </c>
      <c r="B709" s="153" t="s">
        <v>330</v>
      </c>
      <c r="C709" s="154">
        <v>117000</v>
      </c>
      <c r="D709" s="139">
        <v>168203</v>
      </c>
      <c r="E709" s="140" t="s">
        <v>328</v>
      </c>
      <c r="F709" s="156">
        <v>1235480</v>
      </c>
    </row>
    <row r="710" spans="1:6" ht="21">
      <c r="A710" s="136">
        <v>28</v>
      </c>
      <c r="B710" s="153" t="s">
        <v>179</v>
      </c>
      <c r="C710" s="154">
        <v>18128</v>
      </c>
      <c r="D710" s="139">
        <v>17892</v>
      </c>
      <c r="E710" s="140" t="s">
        <v>52</v>
      </c>
      <c r="F710" s="156">
        <v>1015330</v>
      </c>
    </row>
    <row r="711" spans="1:6" ht="21">
      <c r="A711" s="136">
        <v>29</v>
      </c>
      <c r="B711" s="153" t="s">
        <v>84</v>
      </c>
      <c r="C711" s="154">
        <v>1970</v>
      </c>
      <c r="D711" s="139">
        <v>1</v>
      </c>
      <c r="E711" s="140" t="s">
        <v>37</v>
      </c>
      <c r="F711" s="156">
        <v>530000</v>
      </c>
    </row>
    <row r="712" spans="1:6" ht="21">
      <c r="A712" s="258">
        <v>30</v>
      </c>
      <c r="B712" s="285" t="s">
        <v>183</v>
      </c>
      <c r="C712" s="259">
        <v>13500</v>
      </c>
      <c r="D712" s="260">
        <v>2</v>
      </c>
      <c r="E712" s="261" t="s">
        <v>61</v>
      </c>
      <c r="F712" s="262">
        <v>400000</v>
      </c>
    </row>
    <row r="713" spans="1:6" ht="21">
      <c r="A713" s="136">
        <v>31</v>
      </c>
      <c r="B713" s="153" t="s">
        <v>391</v>
      </c>
      <c r="C713" s="154">
        <v>29825</v>
      </c>
      <c r="D713" s="139">
        <v>377395</v>
      </c>
      <c r="E713" s="140" t="s">
        <v>82</v>
      </c>
      <c r="F713" s="156">
        <v>399670</v>
      </c>
    </row>
    <row r="714" spans="1:6" ht="21">
      <c r="A714" s="136">
        <v>32</v>
      </c>
      <c r="B714" s="153" t="s">
        <v>70</v>
      </c>
      <c r="C714" s="154">
        <v>2250</v>
      </c>
      <c r="D714" s="139">
        <v>3</v>
      </c>
      <c r="E714" s="140" t="s">
        <v>52</v>
      </c>
      <c r="F714" s="156">
        <v>314064</v>
      </c>
    </row>
    <row r="715" spans="1:6" ht="21">
      <c r="A715" s="136">
        <v>33</v>
      </c>
      <c r="B715" s="153" t="s">
        <v>95</v>
      </c>
      <c r="C715" s="154">
        <v>4800</v>
      </c>
      <c r="D715" s="139">
        <v>2</v>
      </c>
      <c r="E715" s="140" t="s">
        <v>52</v>
      </c>
      <c r="F715" s="156">
        <v>269900</v>
      </c>
    </row>
    <row r="716" spans="1:6" ht="21">
      <c r="A716" s="136">
        <v>34</v>
      </c>
      <c r="B716" s="153" t="s">
        <v>392</v>
      </c>
      <c r="C716" s="154">
        <v>26000</v>
      </c>
      <c r="D716" s="139">
        <v>1300</v>
      </c>
      <c r="E716" s="140" t="s">
        <v>82</v>
      </c>
      <c r="F716" s="156">
        <v>195000</v>
      </c>
    </row>
    <row r="717" spans="1:6" ht="21">
      <c r="A717" s="136">
        <v>35</v>
      </c>
      <c r="B717" s="153" t="s">
        <v>359</v>
      </c>
      <c r="C717" s="154">
        <v>1800</v>
      </c>
      <c r="D717" s="139">
        <v>100</v>
      </c>
      <c r="E717" s="140" t="s">
        <v>52</v>
      </c>
      <c r="F717" s="156">
        <v>190400</v>
      </c>
    </row>
    <row r="718" spans="1:6" ht="21">
      <c r="A718" s="136">
        <v>36</v>
      </c>
      <c r="B718" s="153" t="s">
        <v>390</v>
      </c>
      <c r="C718" s="154">
        <v>20000</v>
      </c>
      <c r="D718" s="139">
        <v>3000</v>
      </c>
      <c r="E718" s="140" t="s">
        <v>328</v>
      </c>
      <c r="F718" s="156">
        <v>180000</v>
      </c>
    </row>
    <row r="719" spans="1:6" ht="21">
      <c r="A719" s="258">
        <v>37</v>
      </c>
      <c r="B719" s="285" t="s">
        <v>187</v>
      </c>
      <c r="C719" s="259">
        <v>4800</v>
      </c>
      <c r="D719" s="260">
        <v>2</v>
      </c>
      <c r="E719" s="261" t="s">
        <v>52</v>
      </c>
      <c r="F719" s="262">
        <v>120000</v>
      </c>
    </row>
    <row r="720" spans="1:6" ht="21">
      <c r="A720" s="136">
        <v>38</v>
      </c>
      <c r="B720" s="153" t="s">
        <v>188</v>
      </c>
      <c r="C720" s="154">
        <v>250</v>
      </c>
      <c r="D720" s="139">
        <v>2500</v>
      </c>
      <c r="E720" s="140" t="s">
        <v>35</v>
      </c>
      <c r="F720" s="156">
        <v>106600</v>
      </c>
    </row>
    <row r="721" spans="1:6" ht="21">
      <c r="A721" s="136">
        <v>39</v>
      </c>
      <c r="B721" s="153" t="s">
        <v>143</v>
      </c>
      <c r="C721" s="154">
        <v>16072</v>
      </c>
      <c r="D721" s="139">
        <v>478</v>
      </c>
      <c r="E721" s="140" t="s">
        <v>59</v>
      </c>
      <c r="F721" s="156">
        <v>90240</v>
      </c>
    </row>
    <row r="722" spans="1:6" ht="21">
      <c r="A722" s="136">
        <v>40</v>
      </c>
      <c r="B722" s="153" t="s">
        <v>394</v>
      </c>
      <c r="C722" s="154">
        <v>4935</v>
      </c>
      <c r="D722" s="139">
        <v>66365</v>
      </c>
      <c r="E722" s="140" t="s">
        <v>82</v>
      </c>
      <c r="F722" s="156">
        <v>90150</v>
      </c>
    </row>
    <row r="723" spans="1:6" ht="21">
      <c r="A723" s="136">
        <v>41</v>
      </c>
      <c r="B723" s="153" t="s">
        <v>98</v>
      </c>
      <c r="C723" s="154">
        <v>380</v>
      </c>
      <c r="D723" s="139">
        <v>9</v>
      </c>
      <c r="E723" s="140" t="s">
        <v>52</v>
      </c>
      <c r="F723" s="156">
        <v>44802</v>
      </c>
    </row>
    <row r="724" spans="1:6" ht="21">
      <c r="A724" s="136">
        <v>42</v>
      </c>
      <c r="B724" s="153" t="s">
        <v>92</v>
      </c>
      <c r="C724" s="154">
        <v>50</v>
      </c>
      <c r="D724" s="139">
        <v>1</v>
      </c>
      <c r="E724" s="140" t="s">
        <v>52</v>
      </c>
      <c r="F724" s="156">
        <v>20000</v>
      </c>
    </row>
    <row r="725" spans="1:6" ht="21">
      <c r="A725" s="263"/>
      <c r="B725" s="142" t="s">
        <v>42</v>
      </c>
      <c r="C725" s="157">
        <f>SUM(C683:C724)</f>
        <v>24314713.36</v>
      </c>
      <c r="D725" s="144">
        <f>SUM(D683:D724)</f>
        <v>34461252.5</v>
      </c>
      <c r="E725" s="145"/>
      <c r="F725" s="159">
        <f>SUM(F683:F724)</f>
        <v>601783382.3</v>
      </c>
    </row>
    <row r="726" spans="3:6" ht="21">
      <c r="C726" s="149"/>
      <c r="D726" s="149"/>
      <c r="E726" s="150"/>
      <c r="F726" s="160"/>
    </row>
    <row r="727" spans="1:6" ht="21">
      <c r="A727" s="133" t="s">
        <v>414</v>
      </c>
      <c r="C727" s="149"/>
      <c r="D727" s="149"/>
      <c r="E727" s="150"/>
      <c r="F727" s="160"/>
    </row>
    <row r="728" spans="3:6" ht="21">
      <c r="C728" s="149"/>
      <c r="D728" s="149"/>
      <c r="E728" s="150"/>
      <c r="F728" s="160"/>
    </row>
    <row r="748" spans="1:6" ht="21">
      <c r="A748" s="506" t="s">
        <v>44</v>
      </c>
      <c r="B748" s="506"/>
      <c r="C748" s="506"/>
      <c r="D748" s="506"/>
      <c r="E748" s="506"/>
      <c r="F748" s="506"/>
    </row>
    <row r="749" spans="1:6" ht="21">
      <c r="A749" s="506" t="s">
        <v>434</v>
      </c>
      <c r="B749" s="506"/>
      <c r="C749" s="506"/>
      <c r="D749" s="506"/>
      <c r="E749" s="506"/>
      <c r="F749" s="506"/>
    </row>
    <row r="750" spans="1:6" ht="21">
      <c r="A750" s="213" t="s">
        <v>46</v>
      </c>
      <c r="B750" s="257" t="s">
        <v>47</v>
      </c>
      <c r="C750" s="214" t="s">
        <v>322</v>
      </c>
      <c r="D750" s="514" t="s">
        <v>323</v>
      </c>
      <c r="E750" s="514"/>
      <c r="F750" s="146" t="s">
        <v>50</v>
      </c>
    </row>
    <row r="751" spans="1:6" ht="21">
      <c r="A751" s="136">
        <v>1</v>
      </c>
      <c r="B751" s="264" t="s">
        <v>51</v>
      </c>
      <c r="C751" s="154">
        <v>3608650.14</v>
      </c>
      <c r="D751" s="139">
        <v>4219486</v>
      </c>
      <c r="E751" s="140" t="s">
        <v>52</v>
      </c>
      <c r="F751" s="156">
        <v>160543659.49</v>
      </c>
    </row>
    <row r="752" spans="1:6" ht="21">
      <c r="A752" s="136">
        <v>2</v>
      </c>
      <c r="B752" s="264" t="s">
        <v>53</v>
      </c>
      <c r="C752" s="154">
        <v>4998838.28</v>
      </c>
      <c r="D752" s="139">
        <v>1600949</v>
      </c>
      <c r="E752" s="140" t="s">
        <v>52</v>
      </c>
      <c r="F752" s="156">
        <v>132020256.24</v>
      </c>
    </row>
    <row r="753" spans="1:6" ht="21">
      <c r="A753" s="136">
        <v>3</v>
      </c>
      <c r="B753" s="264" t="s">
        <v>56</v>
      </c>
      <c r="C753" s="154">
        <v>3286754</v>
      </c>
      <c r="D753" s="139">
        <v>3611809</v>
      </c>
      <c r="E753" s="140" t="s">
        <v>55</v>
      </c>
      <c r="F753" s="156">
        <v>95832991.95</v>
      </c>
    </row>
    <row r="754" spans="1:6" ht="21">
      <c r="A754" s="136">
        <v>4</v>
      </c>
      <c r="B754" s="264" t="s">
        <v>54</v>
      </c>
      <c r="C754" s="154">
        <v>2786209</v>
      </c>
      <c r="D754" s="139">
        <v>3602004</v>
      </c>
      <c r="E754" s="140" t="s">
        <v>55</v>
      </c>
      <c r="F754" s="156">
        <v>93217918.27000001</v>
      </c>
    </row>
    <row r="755" spans="1:6" ht="21">
      <c r="A755" s="136">
        <v>5</v>
      </c>
      <c r="B755" s="264" t="s">
        <v>57</v>
      </c>
      <c r="C755" s="154">
        <v>257870</v>
      </c>
      <c r="D755" s="139">
        <v>14994</v>
      </c>
      <c r="E755" s="140" t="s">
        <v>52</v>
      </c>
      <c r="F755" s="156">
        <v>43772163</v>
      </c>
    </row>
    <row r="756" spans="1:6" ht="21">
      <c r="A756" s="136">
        <v>6</v>
      </c>
      <c r="B756" s="264" t="s">
        <v>60</v>
      </c>
      <c r="C756" s="154">
        <v>70570</v>
      </c>
      <c r="D756" s="139">
        <v>40</v>
      </c>
      <c r="E756" s="140" t="s">
        <v>61</v>
      </c>
      <c r="F756" s="156">
        <v>24654105.46</v>
      </c>
    </row>
    <row r="757" spans="1:6" ht="21">
      <c r="A757" s="136">
        <v>7</v>
      </c>
      <c r="B757" s="264" t="s">
        <v>69</v>
      </c>
      <c r="C757" s="154">
        <v>143833</v>
      </c>
      <c r="D757" s="139">
        <v>28682</v>
      </c>
      <c r="E757" s="140" t="s">
        <v>52</v>
      </c>
      <c r="F757" s="156">
        <v>15616963</v>
      </c>
    </row>
    <row r="758" spans="1:6" ht="21">
      <c r="A758" s="136">
        <v>8</v>
      </c>
      <c r="B758" s="264" t="s">
        <v>65</v>
      </c>
      <c r="C758" s="154">
        <v>71116</v>
      </c>
      <c r="D758" s="139">
        <v>4</v>
      </c>
      <c r="E758" s="140" t="s">
        <v>61</v>
      </c>
      <c r="F758" s="156">
        <v>13480000</v>
      </c>
    </row>
    <row r="759" spans="1:6" ht="21">
      <c r="A759" s="136">
        <v>9</v>
      </c>
      <c r="B759" s="264" t="s">
        <v>71</v>
      </c>
      <c r="C759" s="154">
        <v>76883</v>
      </c>
      <c r="D759" s="139">
        <v>1352</v>
      </c>
      <c r="E759" s="140" t="s">
        <v>52</v>
      </c>
      <c r="F759" s="156">
        <v>13208649</v>
      </c>
    </row>
    <row r="760" spans="1:6" ht="21">
      <c r="A760" s="136">
        <v>10</v>
      </c>
      <c r="B760" s="264" t="s">
        <v>58</v>
      </c>
      <c r="C760" s="154">
        <v>6410809</v>
      </c>
      <c r="D760" s="139">
        <v>5663408</v>
      </c>
      <c r="E760" s="140" t="s">
        <v>59</v>
      </c>
      <c r="F760" s="156">
        <v>12278705.1</v>
      </c>
    </row>
    <row r="761" spans="1:6" ht="21">
      <c r="A761" s="136">
        <v>11</v>
      </c>
      <c r="B761" s="264" t="s">
        <v>74</v>
      </c>
      <c r="C761" s="154">
        <v>155608</v>
      </c>
      <c r="D761" s="139">
        <v>1520</v>
      </c>
      <c r="E761" s="140" t="s">
        <v>52</v>
      </c>
      <c r="F761" s="156">
        <v>12237917.15</v>
      </c>
    </row>
    <row r="762" spans="1:6" ht="21">
      <c r="A762" s="136">
        <v>12</v>
      </c>
      <c r="B762" s="264" t="s">
        <v>66</v>
      </c>
      <c r="C762" s="154">
        <v>211534</v>
      </c>
      <c r="D762" s="139">
        <v>184539</v>
      </c>
      <c r="E762" s="140" t="s">
        <v>55</v>
      </c>
      <c r="F762" s="156">
        <v>8908312</v>
      </c>
    </row>
    <row r="763" spans="1:6" ht="21">
      <c r="A763" s="136">
        <v>13</v>
      </c>
      <c r="B763" s="264" t="s">
        <v>72</v>
      </c>
      <c r="C763" s="154">
        <v>228467</v>
      </c>
      <c r="D763" s="139">
        <v>239749</v>
      </c>
      <c r="E763" s="140" t="s">
        <v>55</v>
      </c>
      <c r="F763" s="156">
        <v>7598950.67</v>
      </c>
    </row>
    <row r="764" spans="1:6" ht="21">
      <c r="A764" s="136">
        <v>14</v>
      </c>
      <c r="B764" s="264" t="s">
        <v>73</v>
      </c>
      <c r="C764" s="154">
        <v>465500</v>
      </c>
      <c r="D764" s="139">
        <v>362110</v>
      </c>
      <c r="E764" s="140" t="s">
        <v>59</v>
      </c>
      <c r="F764" s="156">
        <v>7048100</v>
      </c>
    </row>
    <row r="765" spans="1:6" ht="21">
      <c r="A765" s="136">
        <v>15</v>
      </c>
      <c r="B765" s="264" t="s">
        <v>62</v>
      </c>
      <c r="C765" s="154">
        <v>103179</v>
      </c>
      <c r="D765" s="139">
        <v>7262963</v>
      </c>
      <c r="E765" s="140" t="s">
        <v>52</v>
      </c>
      <c r="F765" s="156">
        <v>6945687</v>
      </c>
    </row>
    <row r="766" spans="1:6" ht="21">
      <c r="A766" s="136">
        <v>16</v>
      </c>
      <c r="B766" s="264" t="s">
        <v>78</v>
      </c>
      <c r="C766" s="154">
        <v>1476</v>
      </c>
      <c r="D766" s="139">
        <v>1905</v>
      </c>
      <c r="E766" s="140" t="s">
        <v>52</v>
      </c>
      <c r="F766" s="156">
        <v>6535450</v>
      </c>
    </row>
    <row r="767" spans="1:6" ht="21">
      <c r="A767" s="136">
        <v>17</v>
      </c>
      <c r="B767" s="264" t="s">
        <v>68</v>
      </c>
      <c r="C767" s="154">
        <v>486808</v>
      </c>
      <c r="D767" s="139">
        <v>22965</v>
      </c>
      <c r="E767" s="140" t="s">
        <v>59</v>
      </c>
      <c r="F767" s="156">
        <v>6202072</v>
      </c>
    </row>
    <row r="768" spans="1:6" ht="21">
      <c r="A768" s="136">
        <v>18</v>
      </c>
      <c r="B768" s="264" t="s">
        <v>67</v>
      </c>
      <c r="C768" s="154">
        <v>11196</v>
      </c>
      <c r="D768" s="139">
        <v>29391</v>
      </c>
      <c r="E768" s="140" t="s">
        <v>52</v>
      </c>
      <c r="F768" s="156">
        <v>5981856.340000001</v>
      </c>
    </row>
    <row r="769" spans="1:6" ht="21">
      <c r="A769" s="136">
        <v>19</v>
      </c>
      <c r="B769" s="264" t="s">
        <v>77</v>
      </c>
      <c r="C769" s="154">
        <v>59828</v>
      </c>
      <c r="D769" s="139">
        <v>10747</v>
      </c>
      <c r="E769" s="140" t="s">
        <v>52</v>
      </c>
      <c r="F769" s="156">
        <v>5476574</v>
      </c>
    </row>
    <row r="770" spans="1:6" ht="21">
      <c r="A770" s="136">
        <v>20</v>
      </c>
      <c r="B770" s="264" t="s">
        <v>85</v>
      </c>
      <c r="C770" s="154">
        <v>14365</v>
      </c>
      <c r="D770" s="139">
        <v>137</v>
      </c>
      <c r="E770" s="140" t="s">
        <v>52</v>
      </c>
      <c r="F770" s="156">
        <v>4040547.41</v>
      </c>
    </row>
    <row r="771" spans="1:6" ht="21">
      <c r="A771" s="136">
        <v>21</v>
      </c>
      <c r="B771" s="264" t="s">
        <v>80</v>
      </c>
      <c r="C771" s="154">
        <v>231420</v>
      </c>
      <c r="D771" s="139">
        <v>128678</v>
      </c>
      <c r="E771" s="140" t="s">
        <v>52</v>
      </c>
      <c r="F771" s="156">
        <v>3921723</v>
      </c>
    </row>
    <row r="772" spans="1:6" ht="21">
      <c r="A772" s="136">
        <v>22</v>
      </c>
      <c r="B772" s="264" t="s">
        <v>79</v>
      </c>
      <c r="C772" s="154">
        <v>156765</v>
      </c>
      <c r="D772" s="139">
        <v>128631</v>
      </c>
      <c r="E772" s="140" t="s">
        <v>55</v>
      </c>
      <c r="F772" s="156">
        <v>3823717.26</v>
      </c>
    </row>
    <row r="773" spans="1:6" ht="21">
      <c r="A773" s="136">
        <v>23</v>
      </c>
      <c r="B773" s="264" t="s">
        <v>70</v>
      </c>
      <c r="C773" s="154">
        <v>20434</v>
      </c>
      <c r="D773" s="139">
        <v>56</v>
      </c>
      <c r="E773" s="140" t="s">
        <v>52</v>
      </c>
      <c r="F773" s="156">
        <v>2412108</v>
      </c>
    </row>
    <row r="774" spans="1:6" ht="21">
      <c r="A774" s="136">
        <v>24</v>
      </c>
      <c r="B774" s="264" t="s">
        <v>63</v>
      </c>
      <c r="C774" s="154">
        <v>15270</v>
      </c>
      <c r="D774" s="139">
        <v>705</v>
      </c>
      <c r="E774" s="140" t="s">
        <v>52</v>
      </c>
      <c r="F774" s="156">
        <v>1846180</v>
      </c>
    </row>
    <row r="775" spans="1:6" ht="21">
      <c r="A775" s="136">
        <v>25</v>
      </c>
      <c r="B775" s="264" t="s">
        <v>83</v>
      </c>
      <c r="C775" s="154">
        <v>6380</v>
      </c>
      <c r="D775" s="139">
        <v>7</v>
      </c>
      <c r="E775" s="140" t="s">
        <v>52</v>
      </c>
      <c r="F775" s="156">
        <v>1121570</v>
      </c>
    </row>
    <row r="776" spans="1:6" ht="21">
      <c r="A776" s="136">
        <v>26</v>
      </c>
      <c r="B776" s="264" t="s">
        <v>87</v>
      </c>
      <c r="C776" s="154">
        <v>21510</v>
      </c>
      <c r="D776" s="139">
        <v>2</v>
      </c>
      <c r="E776" s="140" t="s">
        <v>61</v>
      </c>
      <c r="F776" s="156">
        <v>1100000</v>
      </c>
    </row>
    <row r="777" spans="1:6" ht="21">
      <c r="A777" s="136">
        <v>27</v>
      </c>
      <c r="B777" s="264" t="s">
        <v>360</v>
      </c>
      <c r="C777" s="154">
        <v>38800</v>
      </c>
      <c r="D777" s="139">
        <v>27700</v>
      </c>
      <c r="E777" s="140" t="s">
        <v>413</v>
      </c>
      <c r="F777" s="156">
        <v>990600</v>
      </c>
    </row>
    <row r="778" spans="1:6" ht="21">
      <c r="A778" s="136">
        <v>28</v>
      </c>
      <c r="B778" s="264" t="s">
        <v>303</v>
      </c>
      <c r="C778" s="154">
        <v>6750</v>
      </c>
      <c r="D778" s="139">
        <v>9</v>
      </c>
      <c r="E778" s="140" t="s">
        <v>52</v>
      </c>
      <c r="F778" s="156">
        <v>942192</v>
      </c>
    </row>
    <row r="779" spans="1:6" ht="21">
      <c r="A779" s="136">
        <v>29</v>
      </c>
      <c r="B779" s="264" t="s">
        <v>175</v>
      </c>
      <c r="C779" s="154">
        <v>5500</v>
      </c>
      <c r="D779" s="139">
        <v>2</v>
      </c>
      <c r="E779" s="261" t="s">
        <v>61</v>
      </c>
      <c r="F779" s="156">
        <v>580000</v>
      </c>
    </row>
    <row r="780" spans="1:6" ht="21">
      <c r="A780" s="136">
        <v>30</v>
      </c>
      <c r="B780" s="264" t="s">
        <v>179</v>
      </c>
      <c r="C780" s="154">
        <v>5900</v>
      </c>
      <c r="D780" s="139">
        <v>5900</v>
      </c>
      <c r="E780" s="140" t="s">
        <v>52</v>
      </c>
      <c r="F780" s="156">
        <v>375580</v>
      </c>
    </row>
    <row r="781" spans="1:6" ht="21">
      <c r="A781" s="136">
        <v>31</v>
      </c>
      <c r="B781" s="264" t="s">
        <v>392</v>
      </c>
      <c r="C781" s="154">
        <v>45000</v>
      </c>
      <c r="D781" s="139">
        <v>2250</v>
      </c>
      <c r="E781" s="140" t="s">
        <v>52</v>
      </c>
      <c r="F781" s="156">
        <v>337500</v>
      </c>
    </row>
    <row r="782" spans="1:6" ht="21">
      <c r="A782" s="136">
        <v>32</v>
      </c>
      <c r="B782" s="264" t="s">
        <v>390</v>
      </c>
      <c r="C782" s="154">
        <v>40000</v>
      </c>
      <c r="D782" s="139">
        <v>5000</v>
      </c>
      <c r="E782" s="140" t="s">
        <v>255</v>
      </c>
      <c r="F782" s="156">
        <v>300000</v>
      </c>
    </row>
    <row r="783" spans="1:6" ht="21">
      <c r="A783" s="136">
        <v>33</v>
      </c>
      <c r="B783" s="264" t="s">
        <v>89</v>
      </c>
      <c r="C783" s="154">
        <v>1200</v>
      </c>
      <c r="D783" s="139">
        <v>1</v>
      </c>
      <c r="E783" s="140" t="s">
        <v>52</v>
      </c>
      <c r="F783" s="156">
        <v>230000</v>
      </c>
    </row>
    <row r="784" spans="1:6" ht="21">
      <c r="A784" s="136">
        <v>34</v>
      </c>
      <c r="B784" s="264" t="s">
        <v>330</v>
      </c>
      <c r="C784" s="154">
        <v>9000</v>
      </c>
      <c r="D784" s="139">
        <v>54000</v>
      </c>
      <c r="E784" s="140" t="s">
        <v>328</v>
      </c>
      <c r="F784" s="156">
        <v>81000</v>
      </c>
    </row>
    <row r="785" spans="1:6" ht="21">
      <c r="A785" s="136">
        <v>35</v>
      </c>
      <c r="B785" s="264" t="s">
        <v>191</v>
      </c>
      <c r="C785" s="154">
        <v>2000</v>
      </c>
      <c r="D785" s="139">
        <v>1</v>
      </c>
      <c r="E785" s="140" t="s">
        <v>52</v>
      </c>
      <c r="F785" s="156">
        <v>80000</v>
      </c>
    </row>
    <row r="786" spans="1:6" ht="21">
      <c r="A786" s="136">
        <v>36</v>
      </c>
      <c r="B786" s="264" t="s">
        <v>394</v>
      </c>
      <c r="C786" s="154">
        <v>6550</v>
      </c>
      <c r="D786" s="139">
        <v>116400</v>
      </c>
      <c r="E786" s="261" t="s">
        <v>82</v>
      </c>
      <c r="F786" s="156">
        <v>77000</v>
      </c>
    </row>
    <row r="787" spans="1:6" ht="21">
      <c r="A787" s="136">
        <v>37</v>
      </c>
      <c r="B787" s="264" t="s">
        <v>391</v>
      </c>
      <c r="C787" s="154">
        <v>3010</v>
      </c>
      <c r="D787" s="139">
        <v>11710</v>
      </c>
      <c r="E787" s="261" t="s">
        <v>82</v>
      </c>
      <c r="F787" s="156">
        <v>64000</v>
      </c>
    </row>
    <row r="788" spans="1:6" ht="21">
      <c r="A788" s="136">
        <v>38</v>
      </c>
      <c r="B788" s="264" t="s">
        <v>435</v>
      </c>
      <c r="C788" s="154">
        <v>200</v>
      </c>
      <c r="D788" s="139">
        <v>8</v>
      </c>
      <c r="E788" s="140" t="s">
        <v>52</v>
      </c>
      <c r="F788" s="156">
        <v>58121</v>
      </c>
    </row>
    <row r="789" spans="1:6" ht="21">
      <c r="A789" s="136">
        <v>39</v>
      </c>
      <c r="B789" s="264" t="s">
        <v>143</v>
      </c>
      <c r="C789" s="154">
        <v>31000</v>
      </c>
      <c r="D789" s="139">
        <v>31000</v>
      </c>
      <c r="E789" s="140" t="s">
        <v>59</v>
      </c>
      <c r="F789" s="156">
        <v>55099</v>
      </c>
    </row>
    <row r="790" spans="1:6" ht="21">
      <c r="A790" s="136">
        <v>40</v>
      </c>
      <c r="B790" s="264" t="s">
        <v>76</v>
      </c>
      <c r="C790" s="154">
        <v>100</v>
      </c>
      <c r="D790" s="139">
        <v>1</v>
      </c>
      <c r="E790" s="140" t="s">
        <v>61</v>
      </c>
      <c r="F790" s="156">
        <v>43000</v>
      </c>
    </row>
    <row r="791" spans="1:6" ht="21">
      <c r="A791" s="136">
        <v>41</v>
      </c>
      <c r="B791" s="264" t="s">
        <v>98</v>
      </c>
      <c r="C791" s="154">
        <v>70</v>
      </c>
      <c r="D791" s="139">
        <v>7</v>
      </c>
      <c r="E791" s="140" t="s">
        <v>52</v>
      </c>
      <c r="F791" s="156">
        <v>42150</v>
      </c>
    </row>
    <row r="792" spans="1:6" ht="21">
      <c r="A792" s="136">
        <v>42</v>
      </c>
      <c r="B792" s="264" t="s">
        <v>359</v>
      </c>
      <c r="C792" s="154">
        <v>400</v>
      </c>
      <c r="D792" s="139">
        <v>20</v>
      </c>
      <c r="E792" s="145" t="s">
        <v>52</v>
      </c>
      <c r="F792" s="156">
        <v>24400</v>
      </c>
    </row>
    <row r="793" spans="1:6" ht="21">
      <c r="A793" s="136">
        <v>43</v>
      </c>
      <c r="B793" s="264" t="s">
        <v>188</v>
      </c>
      <c r="C793" s="154">
        <v>25</v>
      </c>
      <c r="D793" s="139">
        <v>250</v>
      </c>
      <c r="E793" s="265" t="s">
        <v>52</v>
      </c>
      <c r="F793" s="156">
        <v>8375</v>
      </c>
    </row>
    <row r="794" spans="1:6" ht="21">
      <c r="A794" s="266"/>
      <c r="B794" s="142" t="s">
        <v>126</v>
      </c>
      <c r="C794" s="157">
        <f>SUM(C751:C793)</f>
        <v>24096777.42</v>
      </c>
      <c r="D794" s="144">
        <f>SUM(D751:D793)</f>
        <v>27371092</v>
      </c>
      <c r="E794" s="145"/>
      <c r="F794" s="159">
        <f>SUM(F751:F793)</f>
        <v>694115193.34</v>
      </c>
    </row>
    <row r="795" spans="3:6" ht="21">
      <c r="C795" s="149"/>
      <c r="D795" s="149"/>
      <c r="E795" s="150"/>
      <c r="F795" s="160"/>
    </row>
    <row r="796" spans="1:6" ht="21">
      <c r="A796" s="133" t="s">
        <v>436</v>
      </c>
      <c r="C796" s="149"/>
      <c r="D796" s="149"/>
      <c r="E796" s="150"/>
      <c r="F796" s="160"/>
    </row>
  </sheetData>
  <sheetProtection/>
  <mergeCells count="37">
    <mergeCell ref="A681:F681"/>
    <mergeCell ref="D682:E682"/>
    <mergeCell ref="A748:F748"/>
    <mergeCell ref="A749:F749"/>
    <mergeCell ref="D750:E750"/>
    <mergeCell ref="A544:F544"/>
    <mergeCell ref="A545:F545"/>
    <mergeCell ref="D546:E546"/>
    <mergeCell ref="A612:F612"/>
    <mergeCell ref="A613:F613"/>
    <mergeCell ref="D478:E478"/>
    <mergeCell ref="D614:E614"/>
    <mergeCell ref="A680:F680"/>
    <mergeCell ref="A408:F408"/>
    <mergeCell ref="A409:F409"/>
    <mergeCell ref="D410:E410"/>
    <mergeCell ref="A476:F476"/>
    <mergeCell ref="A477:F477"/>
    <mergeCell ref="D274:E274"/>
    <mergeCell ref="A340:F340"/>
    <mergeCell ref="A341:F341"/>
    <mergeCell ref="D342:E342"/>
    <mergeCell ref="D197:E197"/>
    <mergeCell ref="A204:F204"/>
    <mergeCell ref="A205:F205"/>
    <mergeCell ref="D206:E206"/>
    <mergeCell ref="A272:F272"/>
    <mergeCell ref="A273:F273"/>
    <mergeCell ref="A1:F1"/>
    <mergeCell ref="A2:F2"/>
    <mergeCell ref="D3:E3"/>
    <mergeCell ref="A137:F137"/>
    <mergeCell ref="A138:F138"/>
    <mergeCell ref="D139:E139"/>
    <mergeCell ref="A69:F69"/>
    <mergeCell ref="A70:F70"/>
    <mergeCell ref="D71:E71"/>
  </mergeCells>
  <printOptions/>
  <pageMargins left="0.1968503937007874" right="0.11811023622047245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290"/>
  <sheetViews>
    <sheetView zoomScalePageLayoutView="0" workbookViewId="0" topLeftCell="A1">
      <selection activeCell="D302" sqref="D302"/>
    </sheetView>
  </sheetViews>
  <sheetFormatPr defaultColWidth="9.140625" defaultRowHeight="15"/>
  <cols>
    <col min="1" max="1" width="6.28125" style="133" customWidth="1"/>
    <col min="2" max="2" width="35.00390625" style="133" bestFit="1" customWidth="1"/>
    <col min="3" max="3" width="8.8515625" style="133" bestFit="1" customWidth="1"/>
    <col min="4" max="4" width="14.7109375" style="133" bestFit="1" customWidth="1"/>
    <col min="5" max="5" width="6.57421875" style="133" customWidth="1"/>
    <col min="6" max="6" width="55.28125" style="133" customWidth="1"/>
    <col min="7" max="7" width="8.8515625" style="133" bestFit="1" customWidth="1"/>
    <col min="8" max="8" width="14.7109375" style="133" bestFit="1" customWidth="1"/>
    <col min="9" max="16384" width="9.00390625" style="133" customWidth="1"/>
  </cols>
  <sheetData>
    <row r="1" spans="1:8" ht="21">
      <c r="A1" s="506" t="s">
        <v>100</v>
      </c>
      <c r="B1" s="506"/>
      <c r="C1" s="506"/>
      <c r="D1" s="506"/>
      <c r="E1" s="506"/>
      <c r="F1" s="506"/>
      <c r="G1" s="506"/>
      <c r="H1" s="506"/>
    </row>
    <row r="2" spans="1:8" ht="21">
      <c r="A2" s="506" t="s">
        <v>101</v>
      </c>
      <c r="B2" s="506"/>
      <c r="C2" s="506"/>
      <c r="D2" s="506"/>
      <c r="E2" s="506"/>
      <c r="F2" s="506"/>
      <c r="G2" s="506"/>
      <c r="H2" s="506"/>
    </row>
    <row r="3" spans="1:8" ht="21">
      <c r="A3" s="517" t="s">
        <v>46</v>
      </c>
      <c r="B3" s="519" t="s">
        <v>102</v>
      </c>
      <c r="C3" s="519"/>
      <c r="D3" s="519"/>
      <c r="E3" s="517" t="s">
        <v>46</v>
      </c>
      <c r="F3" s="519" t="s">
        <v>103</v>
      </c>
      <c r="G3" s="519"/>
      <c r="H3" s="519"/>
    </row>
    <row r="4" spans="1:8" ht="21">
      <c r="A4" s="518"/>
      <c r="B4" s="142" t="s">
        <v>4</v>
      </c>
      <c r="C4" s="142" t="s">
        <v>104</v>
      </c>
      <c r="D4" s="142" t="s">
        <v>105</v>
      </c>
      <c r="E4" s="518"/>
      <c r="F4" s="142" t="s">
        <v>4</v>
      </c>
      <c r="G4" s="142" t="s">
        <v>104</v>
      </c>
      <c r="H4" s="142" t="s">
        <v>106</v>
      </c>
    </row>
    <row r="5" spans="1:8" ht="21">
      <c r="A5" s="351">
        <v>1</v>
      </c>
      <c r="B5" s="323" t="s">
        <v>107</v>
      </c>
      <c r="C5" s="324" t="s">
        <v>108</v>
      </c>
      <c r="D5" s="352">
        <v>22151723.14</v>
      </c>
      <c r="E5" s="351">
        <v>1</v>
      </c>
      <c r="F5" s="323" t="s">
        <v>109</v>
      </c>
      <c r="G5" s="286">
        <v>11071000</v>
      </c>
      <c r="H5" s="353">
        <v>8656578.99</v>
      </c>
    </row>
    <row r="6" spans="1:8" ht="21">
      <c r="A6" s="354">
        <v>2</v>
      </c>
      <c r="B6" s="325" t="s">
        <v>110</v>
      </c>
      <c r="C6" s="287">
        <v>94036000</v>
      </c>
      <c r="D6" s="355">
        <v>10462602.27</v>
      </c>
      <c r="E6" s="354">
        <v>2</v>
      </c>
      <c r="F6" s="325" t="s">
        <v>111</v>
      </c>
      <c r="G6" s="287">
        <v>87032351</v>
      </c>
      <c r="H6" s="356">
        <v>4570221.91</v>
      </c>
    </row>
    <row r="7" spans="1:8" ht="21">
      <c r="A7" s="357">
        <v>3</v>
      </c>
      <c r="B7" s="326" t="s">
        <v>112</v>
      </c>
      <c r="C7" s="287">
        <v>10063019</v>
      </c>
      <c r="D7" s="355">
        <v>4225827.61</v>
      </c>
      <c r="E7" s="357">
        <v>3</v>
      </c>
      <c r="F7" s="325" t="s">
        <v>113</v>
      </c>
      <c r="G7" s="287">
        <v>84303900</v>
      </c>
      <c r="H7" s="358">
        <v>3887917.7</v>
      </c>
    </row>
    <row r="8" spans="1:8" ht="21">
      <c r="A8" s="354">
        <v>4</v>
      </c>
      <c r="B8" s="326" t="s">
        <v>114</v>
      </c>
      <c r="C8" s="287">
        <v>44072999</v>
      </c>
      <c r="D8" s="355">
        <v>2865248.71</v>
      </c>
      <c r="E8" s="354">
        <v>4</v>
      </c>
      <c r="F8" s="325" t="s">
        <v>115</v>
      </c>
      <c r="G8" s="287">
        <v>84223000</v>
      </c>
      <c r="H8" s="358">
        <v>2726808.93</v>
      </c>
    </row>
    <row r="9" spans="1:8" ht="21">
      <c r="A9" s="357">
        <v>5</v>
      </c>
      <c r="B9" s="325" t="s">
        <v>116</v>
      </c>
      <c r="C9" s="287">
        <v>44092900</v>
      </c>
      <c r="D9" s="355">
        <v>2803495.01</v>
      </c>
      <c r="E9" s="357">
        <v>5</v>
      </c>
      <c r="F9" s="288" t="s">
        <v>117</v>
      </c>
      <c r="G9" s="287">
        <v>84779020</v>
      </c>
      <c r="H9" s="358">
        <v>1549335.55</v>
      </c>
    </row>
    <row r="10" spans="1:8" ht="21">
      <c r="A10" s="354">
        <v>6</v>
      </c>
      <c r="B10" s="325" t="s">
        <v>118</v>
      </c>
      <c r="C10" s="287">
        <v>64035900</v>
      </c>
      <c r="D10" s="355">
        <v>149906.24</v>
      </c>
      <c r="E10" s="354">
        <v>6</v>
      </c>
      <c r="F10" s="325" t="s">
        <v>119</v>
      </c>
      <c r="G10" s="287">
        <v>48115120</v>
      </c>
      <c r="H10" s="358">
        <v>1329601.05</v>
      </c>
    </row>
    <row r="11" spans="1:8" ht="21">
      <c r="A11" s="357">
        <v>7</v>
      </c>
      <c r="B11" s="325" t="s">
        <v>120</v>
      </c>
      <c r="C11" s="289">
        <v>44186000</v>
      </c>
      <c r="D11" s="355">
        <v>86397.78</v>
      </c>
      <c r="E11" s="357">
        <v>7</v>
      </c>
      <c r="F11" s="325" t="s">
        <v>121</v>
      </c>
      <c r="G11" s="287">
        <v>76071990</v>
      </c>
      <c r="H11" s="358">
        <v>1219105.73</v>
      </c>
    </row>
    <row r="12" spans="1:8" ht="21">
      <c r="A12" s="354">
        <v>8</v>
      </c>
      <c r="B12" s="325" t="s">
        <v>122</v>
      </c>
      <c r="C12" s="289">
        <v>13019090</v>
      </c>
      <c r="D12" s="355">
        <v>54826.36</v>
      </c>
      <c r="E12" s="354">
        <v>8</v>
      </c>
      <c r="F12" s="325" t="s">
        <v>123</v>
      </c>
      <c r="G12" s="287">
        <v>84729010</v>
      </c>
      <c r="H12" s="290">
        <v>1023981.12</v>
      </c>
    </row>
    <row r="13" spans="1:8" ht="21">
      <c r="A13" s="357">
        <v>9</v>
      </c>
      <c r="B13" s="288"/>
      <c r="C13" s="359"/>
      <c r="D13" s="355"/>
      <c r="E13" s="357">
        <v>9</v>
      </c>
      <c r="F13" s="325" t="s">
        <v>124</v>
      </c>
      <c r="G13" s="287">
        <v>22042111</v>
      </c>
      <c r="H13" s="360">
        <v>649503.55</v>
      </c>
    </row>
    <row r="14" spans="1:8" ht="21">
      <c r="A14" s="354">
        <v>10</v>
      </c>
      <c r="B14" s="288"/>
      <c r="C14" s="287"/>
      <c r="D14" s="290"/>
      <c r="E14" s="354">
        <v>10</v>
      </c>
      <c r="F14" s="288" t="s">
        <v>125</v>
      </c>
      <c r="G14" s="289">
        <v>84741010</v>
      </c>
      <c r="H14" s="360">
        <v>583085.23</v>
      </c>
    </row>
    <row r="15" spans="1:8" ht="21">
      <c r="A15" s="287"/>
      <c r="B15" s="162" t="s">
        <v>126</v>
      </c>
      <c r="C15" s="287"/>
      <c r="D15" s="361">
        <f>D5+D6+D7+D8+D9+D10+D11+D12</f>
        <v>42800027.120000005</v>
      </c>
      <c r="E15" s="288"/>
      <c r="F15" s="362" t="s">
        <v>126</v>
      </c>
      <c r="G15" s="287"/>
      <c r="H15" s="363">
        <f>SUM(H5:H14)</f>
        <v>26196139.760000005</v>
      </c>
    </row>
    <row r="16" spans="1:8" ht="21">
      <c r="A16" s="364">
        <v>11</v>
      </c>
      <c r="B16" s="193" t="s">
        <v>127</v>
      </c>
      <c r="C16" s="364"/>
      <c r="D16" s="365" t="s">
        <v>40</v>
      </c>
      <c r="E16" s="364">
        <v>11</v>
      </c>
      <c r="F16" s="366" t="s">
        <v>127</v>
      </c>
      <c r="G16" s="364"/>
      <c r="H16" s="367" t="s">
        <v>40</v>
      </c>
    </row>
    <row r="17" spans="1:8" ht="21">
      <c r="A17" s="136"/>
      <c r="B17" s="142" t="s">
        <v>42</v>
      </c>
      <c r="C17" s="136"/>
      <c r="D17" s="368">
        <f>D15</f>
        <v>42800027.120000005</v>
      </c>
      <c r="E17" s="366"/>
      <c r="F17" s="142" t="s">
        <v>42</v>
      </c>
      <c r="G17" s="136"/>
      <c r="H17" s="369">
        <f>H15</f>
        <v>26196139.760000005</v>
      </c>
    </row>
    <row r="18" spans="1:7" ht="21">
      <c r="A18" s="147"/>
      <c r="C18" s="147"/>
      <c r="G18" s="147"/>
    </row>
    <row r="19" spans="1:7" ht="21">
      <c r="A19" s="147"/>
      <c r="B19" s="132" t="s">
        <v>128</v>
      </c>
      <c r="C19" s="147"/>
      <c r="F19" s="132" t="s">
        <v>129</v>
      </c>
      <c r="G19" s="147"/>
    </row>
    <row r="20" spans="1:7" ht="21">
      <c r="A20" s="147"/>
      <c r="B20" s="132" t="s">
        <v>130</v>
      </c>
      <c r="C20" s="147"/>
      <c r="F20" s="132" t="s">
        <v>131</v>
      </c>
      <c r="G20" s="147"/>
    </row>
    <row r="21" spans="1:7" ht="21">
      <c r="A21" s="147"/>
      <c r="C21" s="147"/>
      <c r="G21" s="147"/>
    </row>
    <row r="22" spans="1:7" ht="21">
      <c r="A22" s="147"/>
      <c r="C22" s="147"/>
      <c r="G22" s="147"/>
    </row>
    <row r="26" spans="1:8" ht="21">
      <c r="A26" s="506" t="s">
        <v>146</v>
      </c>
      <c r="B26" s="506"/>
      <c r="C26" s="506"/>
      <c r="D26" s="506"/>
      <c r="E26" s="506"/>
      <c r="F26" s="506"/>
      <c r="G26" s="506"/>
      <c r="H26" s="506"/>
    </row>
    <row r="27" spans="1:8" ht="21">
      <c r="A27" s="506" t="s">
        <v>101</v>
      </c>
      <c r="B27" s="506"/>
      <c r="C27" s="506"/>
      <c r="D27" s="506"/>
      <c r="E27" s="506"/>
      <c r="F27" s="506"/>
      <c r="G27" s="506"/>
      <c r="H27" s="506"/>
    </row>
    <row r="28" spans="1:8" ht="21">
      <c r="A28" s="517" t="s">
        <v>46</v>
      </c>
      <c r="B28" s="519" t="s">
        <v>102</v>
      </c>
      <c r="C28" s="519"/>
      <c r="D28" s="519"/>
      <c r="E28" s="517" t="s">
        <v>46</v>
      </c>
      <c r="F28" s="519" t="s">
        <v>103</v>
      </c>
      <c r="G28" s="519"/>
      <c r="H28" s="519"/>
    </row>
    <row r="29" spans="1:8" ht="21">
      <c r="A29" s="518"/>
      <c r="B29" s="327" t="s">
        <v>4</v>
      </c>
      <c r="C29" s="327" t="s">
        <v>104</v>
      </c>
      <c r="D29" s="327" t="s">
        <v>105</v>
      </c>
      <c r="E29" s="518"/>
      <c r="F29" s="327" t="s">
        <v>4</v>
      </c>
      <c r="G29" s="327" t="s">
        <v>104</v>
      </c>
      <c r="H29" s="327" t="s">
        <v>106</v>
      </c>
    </row>
    <row r="30" spans="1:8" ht="21">
      <c r="A30" s="286">
        <v>1</v>
      </c>
      <c r="B30" s="328" t="s">
        <v>107</v>
      </c>
      <c r="C30" s="324" t="s">
        <v>108</v>
      </c>
      <c r="D30" s="291">
        <v>73247730.19999999</v>
      </c>
      <c r="E30" s="286">
        <v>1</v>
      </c>
      <c r="F30" s="292" t="s">
        <v>109</v>
      </c>
      <c r="G30" s="293">
        <v>11071000</v>
      </c>
      <c r="H30" s="294">
        <v>5647741.42</v>
      </c>
    </row>
    <row r="31" spans="1:8" ht="21">
      <c r="A31" s="287">
        <v>2</v>
      </c>
      <c r="B31" s="295" t="s">
        <v>147</v>
      </c>
      <c r="C31" s="287">
        <v>10063019</v>
      </c>
      <c r="D31" s="290">
        <v>8352470.03</v>
      </c>
      <c r="E31" s="287">
        <v>2</v>
      </c>
      <c r="F31" s="295" t="s">
        <v>148</v>
      </c>
      <c r="G31" s="296">
        <v>85153910</v>
      </c>
      <c r="H31" s="290">
        <v>4548773.63</v>
      </c>
    </row>
    <row r="32" spans="1:8" ht="21">
      <c r="A32" s="287">
        <v>3</v>
      </c>
      <c r="B32" s="295" t="s">
        <v>149</v>
      </c>
      <c r="C32" s="287">
        <v>21011200</v>
      </c>
      <c r="D32" s="290">
        <v>1339931.73</v>
      </c>
      <c r="E32" s="287">
        <v>3</v>
      </c>
      <c r="F32" s="295" t="s">
        <v>150</v>
      </c>
      <c r="G32" s="296">
        <v>18062090</v>
      </c>
      <c r="H32" s="290">
        <v>2743646.99</v>
      </c>
    </row>
    <row r="33" spans="1:8" ht="21">
      <c r="A33" s="287">
        <v>4</v>
      </c>
      <c r="B33" s="193" t="s">
        <v>151</v>
      </c>
      <c r="C33" s="287">
        <v>44092900</v>
      </c>
      <c r="D33" s="290">
        <v>760906.56</v>
      </c>
      <c r="E33" s="287">
        <v>4</v>
      </c>
      <c r="F33" s="295" t="s">
        <v>152</v>
      </c>
      <c r="G33" s="296">
        <v>48115120</v>
      </c>
      <c r="H33" s="290">
        <v>1271706.98</v>
      </c>
    </row>
    <row r="34" spans="1:8" ht="21">
      <c r="A34" s="287">
        <v>5</v>
      </c>
      <c r="B34" s="193" t="s">
        <v>153</v>
      </c>
      <c r="C34" s="287">
        <v>44079900</v>
      </c>
      <c r="D34" s="290">
        <v>648985.16</v>
      </c>
      <c r="E34" s="287">
        <v>5</v>
      </c>
      <c r="F34" s="295" t="s">
        <v>154</v>
      </c>
      <c r="G34" s="296">
        <v>25152000</v>
      </c>
      <c r="H34" s="290">
        <v>834828.62</v>
      </c>
    </row>
    <row r="35" spans="1:8" ht="21">
      <c r="A35" s="287">
        <v>6</v>
      </c>
      <c r="B35" s="329"/>
      <c r="C35" s="287"/>
      <c r="D35" s="355"/>
      <c r="E35" s="287">
        <v>6</v>
      </c>
      <c r="F35" s="295" t="s">
        <v>155</v>
      </c>
      <c r="G35" s="296">
        <v>87087091</v>
      </c>
      <c r="H35" s="290">
        <v>770231.03</v>
      </c>
    </row>
    <row r="36" spans="1:8" ht="21">
      <c r="A36" s="287">
        <v>7</v>
      </c>
      <c r="B36" s="329"/>
      <c r="C36" s="289"/>
      <c r="D36" s="355"/>
      <c r="E36" s="287">
        <v>7</v>
      </c>
      <c r="F36" s="295" t="s">
        <v>156</v>
      </c>
      <c r="G36" s="296">
        <v>86090010</v>
      </c>
      <c r="H36" s="290">
        <v>758219.63</v>
      </c>
    </row>
    <row r="37" spans="1:8" ht="21">
      <c r="A37" s="287">
        <v>8</v>
      </c>
      <c r="B37" s="329"/>
      <c r="C37" s="289"/>
      <c r="D37" s="355"/>
      <c r="E37" s="287">
        <v>8</v>
      </c>
      <c r="F37" s="295" t="s">
        <v>157</v>
      </c>
      <c r="G37" s="297" t="s">
        <v>158</v>
      </c>
      <c r="H37" s="290">
        <v>540513</v>
      </c>
    </row>
    <row r="38" spans="1:8" ht="21">
      <c r="A38" s="287">
        <v>9</v>
      </c>
      <c r="B38" s="288"/>
      <c r="C38" s="370"/>
      <c r="D38" s="355"/>
      <c r="E38" s="287">
        <v>9</v>
      </c>
      <c r="F38" s="295" t="s">
        <v>159</v>
      </c>
      <c r="G38" s="296">
        <v>29172000</v>
      </c>
      <c r="H38" s="298">
        <v>472948.88</v>
      </c>
    </row>
    <row r="39" spans="1:8" ht="21">
      <c r="A39" s="287">
        <v>10</v>
      </c>
      <c r="B39" s="288"/>
      <c r="C39" s="296"/>
      <c r="D39" s="290"/>
      <c r="E39" s="287">
        <v>10</v>
      </c>
      <c r="F39" s="295" t="s">
        <v>160</v>
      </c>
      <c r="G39" s="296">
        <v>84501090</v>
      </c>
      <c r="H39" s="290">
        <v>360648.29</v>
      </c>
    </row>
    <row r="40" spans="1:8" ht="21">
      <c r="A40" s="287"/>
      <c r="B40" s="162" t="s">
        <v>126</v>
      </c>
      <c r="C40" s="296"/>
      <c r="D40" s="371">
        <f>D30+D31+D32+D33+D34+D35+D36+D37</f>
        <v>84350023.67999999</v>
      </c>
      <c r="E40" s="288"/>
      <c r="F40" s="372" t="s">
        <v>126</v>
      </c>
      <c r="G40" s="296"/>
      <c r="H40" s="363">
        <f>SUM(H30:H39)</f>
        <v>17949258.47</v>
      </c>
    </row>
    <row r="41" spans="1:8" ht="21">
      <c r="A41" s="364">
        <v>11</v>
      </c>
      <c r="B41" s="193" t="s">
        <v>127</v>
      </c>
      <c r="C41" s="373"/>
      <c r="D41" s="367" t="s">
        <v>40</v>
      </c>
      <c r="E41" s="364">
        <v>11</v>
      </c>
      <c r="F41" s="366" t="s">
        <v>127</v>
      </c>
      <c r="G41" s="364"/>
      <c r="H41" s="374">
        <v>774876.4299999999</v>
      </c>
    </row>
    <row r="42" spans="1:8" ht="21">
      <c r="A42" s="136"/>
      <c r="B42" s="142" t="s">
        <v>42</v>
      </c>
      <c r="C42" s="136"/>
      <c r="D42" s="368">
        <f>D40</f>
        <v>84350023.67999999</v>
      </c>
      <c r="E42" s="366"/>
      <c r="F42" s="142" t="s">
        <v>42</v>
      </c>
      <c r="G42" s="136"/>
      <c r="H42" s="369">
        <f>H40+H41</f>
        <v>18724134.9</v>
      </c>
    </row>
    <row r="43" spans="1:7" ht="21">
      <c r="A43" s="147"/>
      <c r="C43" s="147"/>
      <c r="G43" s="147"/>
    </row>
    <row r="44" spans="1:7" ht="21">
      <c r="A44" s="147"/>
      <c r="B44" s="132" t="s">
        <v>161</v>
      </c>
      <c r="C44" s="147"/>
      <c r="F44" s="132" t="s">
        <v>162</v>
      </c>
      <c r="G44" s="147"/>
    </row>
    <row r="45" spans="1:7" ht="21">
      <c r="A45" s="147"/>
      <c r="B45" s="132" t="s">
        <v>163</v>
      </c>
      <c r="C45" s="147"/>
      <c r="F45" s="132" t="s">
        <v>164</v>
      </c>
      <c r="G45" s="147"/>
    </row>
    <row r="46" spans="1:7" ht="21">
      <c r="A46" s="147"/>
      <c r="C46" s="147"/>
      <c r="G46" s="147"/>
    </row>
    <row r="51" spans="1:8" ht="21">
      <c r="A51" s="506" t="s">
        <v>198</v>
      </c>
      <c r="B51" s="506"/>
      <c r="C51" s="506"/>
      <c r="D51" s="506"/>
      <c r="E51" s="506"/>
      <c r="F51" s="506"/>
      <c r="G51" s="506"/>
      <c r="H51" s="506"/>
    </row>
    <row r="52" spans="1:8" ht="21.75" thickBot="1">
      <c r="A52" s="506" t="s">
        <v>101</v>
      </c>
      <c r="B52" s="506"/>
      <c r="C52" s="506"/>
      <c r="D52" s="506"/>
      <c r="E52" s="506"/>
      <c r="F52" s="506"/>
      <c r="G52" s="506"/>
      <c r="H52" s="506"/>
    </row>
    <row r="53" spans="1:8" ht="21.75" thickBot="1">
      <c r="A53" s="330" t="s">
        <v>2</v>
      </c>
      <c r="B53" s="520" t="s">
        <v>102</v>
      </c>
      <c r="C53" s="520"/>
      <c r="D53" s="520"/>
      <c r="E53" s="331" t="s">
        <v>2</v>
      </c>
      <c r="F53" s="519" t="s">
        <v>103</v>
      </c>
      <c r="G53" s="521"/>
      <c r="H53" s="521"/>
    </row>
    <row r="54" spans="1:8" ht="21.75" thickBot="1">
      <c r="A54" s="332" t="s">
        <v>199</v>
      </c>
      <c r="B54" s="19" t="s">
        <v>4</v>
      </c>
      <c r="C54" s="19" t="s">
        <v>104</v>
      </c>
      <c r="D54" s="19" t="s">
        <v>105</v>
      </c>
      <c r="E54" s="333" t="s">
        <v>199</v>
      </c>
      <c r="F54" s="334" t="s">
        <v>4</v>
      </c>
      <c r="G54" s="190" t="s">
        <v>104</v>
      </c>
      <c r="H54" s="190" t="s">
        <v>106</v>
      </c>
    </row>
    <row r="55" spans="1:8" ht="21">
      <c r="A55" s="3">
        <v>1</v>
      </c>
      <c r="B55" s="335" t="s">
        <v>107</v>
      </c>
      <c r="C55" s="302" t="s">
        <v>108</v>
      </c>
      <c r="D55" s="299">
        <v>35873614.07</v>
      </c>
      <c r="E55" s="1">
        <v>1</v>
      </c>
      <c r="F55" s="319" t="s">
        <v>200</v>
      </c>
      <c r="G55" s="375">
        <v>85151990</v>
      </c>
      <c r="H55" s="300">
        <v>27262364.36</v>
      </c>
    </row>
    <row r="56" spans="1:8" ht="42">
      <c r="A56" s="5">
        <v>2</v>
      </c>
      <c r="B56" s="336" t="s">
        <v>201</v>
      </c>
      <c r="C56" s="5">
        <v>94036000</v>
      </c>
      <c r="D56" s="300">
        <v>9587113.08</v>
      </c>
      <c r="E56" s="5">
        <v>2</v>
      </c>
      <c r="F56" s="376" t="s">
        <v>202</v>
      </c>
      <c r="G56" s="375">
        <v>87031010</v>
      </c>
      <c r="H56" s="377">
        <v>20079228.18</v>
      </c>
    </row>
    <row r="57" spans="1:8" ht="21">
      <c r="A57" s="3">
        <v>3</v>
      </c>
      <c r="B57" s="337" t="s">
        <v>203</v>
      </c>
      <c r="C57" s="3">
        <v>10063019</v>
      </c>
      <c r="D57" s="299">
        <v>5531893.74</v>
      </c>
      <c r="E57" s="3">
        <v>3</v>
      </c>
      <c r="F57" s="378" t="s">
        <v>109</v>
      </c>
      <c r="G57" s="375">
        <v>11071000</v>
      </c>
      <c r="H57" s="299">
        <v>7777357.58</v>
      </c>
    </row>
    <row r="58" spans="1:8" ht="37.5">
      <c r="A58" s="5">
        <v>4</v>
      </c>
      <c r="B58" s="338" t="s">
        <v>118</v>
      </c>
      <c r="C58" s="5">
        <v>64035900</v>
      </c>
      <c r="D58" s="300">
        <v>4539055.78</v>
      </c>
      <c r="E58" s="5">
        <v>4</v>
      </c>
      <c r="F58" s="482" t="s">
        <v>204</v>
      </c>
      <c r="G58" s="375">
        <v>84132010</v>
      </c>
      <c r="H58" s="377">
        <v>6750084.55</v>
      </c>
    </row>
    <row r="59" spans="1:8" ht="21">
      <c r="A59" s="3">
        <v>5</v>
      </c>
      <c r="B59" s="335" t="s">
        <v>205</v>
      </c>
      <c r="C59" s="3">
        <v>44072999</v>
      </c>
      <c r="D59" s="299">
        <v>1000326.41</v>
      </c>
      <c r="E59" s="339">
        <v>5</v>
      </c>
      <c r="F59" s="378" t="s">
        <v>206</v>
      </c>
      <c r="G59" s="375">
        <v>82152000</v>
      </c>
      <c r="H59" s="299">
        <v>475655.66</v>
      </c>
    </row>
    <row r="60" spans="1:8" ht="21">
      <c r="A60" s="3">
        <v>6</v>
      </c>
      <c r="B60" s="335" t="s">
        <v>120</v>
      </c>
      <c r="C60" s="3">
        <v>44186000</v>
      </c>
      <c r="D60" s="379">
        <v>721063.31</v>
      </c>
      <c r="E60" s="301">
        <v>6</v>
      </c>
      <c r="F60" s="378" t="s">
        <v>207</v>
      </c>
      <c r="G60" s="375">
        <v>34029099</v>
      </c>
      <c r="H60" s="299">
        <v>228328.57</v>
      </c>
    </row>
    <row r="61" spans="1:8" ht="21">
      <c r="A61" s="3">
        <v>7</v>
      </c>
      <c r="B61" s="335" t="s">
        <v>208</v>
      </c>
      <c r="C61" s="3">
        <v>44186000</v>
      </c>
      <c r="D61" s="379">
        <v>186241.67</v>
      </c>
      <c r="E61" s="301">
        <v>7</v>
      </c>
      <c r="F61" s="380" t="s">
        <v>209</v>
      </c>
      <c r="G61" s="375">
        <v>63090000</v>
      </c>
      <c r="H61" s="299">
        <v>63209.99</v>
      </c>
    </row>
    <row r="62" spans="1:8" ht="21">
      <c r="A62" s="3">
        <v>8</v>
      </c>
      <c r="B62" s="335"/>
      <c r="C62" s="302"/>
      <c r="D62" s="381"/>
      <c r="E62" s="3">
        <v>8</v>
      </c>
      <c r="F62" s="295"/>
      <c r="G62" s="302"/>
      <c r="H62" s="6"/>
    </row>
    <row r="63" spans="1:8" ht="21">
      <c r="A63" s="3">
        <v>9</v>
      </c>
      <c r="B63" s="337"/>
      <c r="C63" s="302"/>
      <c r="D63" s="381"/>
      <c r="E63" s="3">
        <v>9</v>
      </c>
      <c r="F63" s="295"/>
      <c r="G63" s="3"/>
      <c r="H63" s="299"/>
    </row>
    <row r="64" spans="1:8" ht="21.75" thickBot="1">
      <c r="A64" s="3">
        <v>10</v>
      </c>
      <c r="B64" s="337"/>
      <c r="C64" s="375"/>
      <c r="D64" s="6"/>
      <c r="E64" s="7">
        <v>10</v>
      </c>
      <c r="F64" s="295"/>
      <c r="G64" s="3"/>
      <c r="H64" s="6"/>
    </row>
    <row r="65" spans="1:8" ht="21.75" thickBot="1">
      <c r="A65" s="382"/>
      <c r="B65" s="190" t="s">
        <v>126</v>
      </c>
      <c r="C65" s="382"/>
      <c r="D65" s="383">
        <f>D55+D56+D57+D58+D59+D60+D61</f>
        <v>57439308.06</v>
      </c>
      <c r="E65" s="253"/>
      <c r="F65" s="190" t="s">
        <v>126</v>
      </c>
      <c r="G65" s="382"/>
      <c r="H65" s="384">
        <f>SUM(H55:H64)</f>
        <v>62636228.88999999</v>
      </c>
    </row>
    <row r="66" spans="1:8" ht="21.75" thickBot="1">
      <c r="A66" s="3">
        <v>11</v>
      </c>
      <c r="B66" s="337" t="s">
        <v>127</v>
      </c>
      <c r="C66" s="3"/>
      <c r="D66" s="385" t="s">
        <v>40</v>
      </c>
      <c r="E66" s="382">
        <v>11</v>
      </c>
      <c r="F66" s="253" t="s">
        <v>127</v>
      </c>
      <c r="G66" s="382"/>
      <c r="H66" s="386" t="s">
        <v>40</v>
      </c>
    </row>
    <row r="67" spans="1:8" ht="21.75" thickBot="1">
      <c r="A67" s="382"/>
      <c r="B67" s="190" t="s">
        <v>42</v>
      </c>
      <c r="C67" s="382"/>
      <c r="D67" s="383">
        <f>D65</f>
        <v>57439308.06</v>
      </c>
      <c r="E67" s="253"/>
      <c r="F67" s="190" t="s">
        <v>42</v>
      </c>
      <c r="G67" s="382"/>
      <c r="H67" s="383">
        <v>62636228.88999999</v>
      </c>
    </row>
    <row r="68" spans="1:7" ht="21">
      <c r="A68" s="147"/>
      <c r="C68" s="147"/>
      <c r="G68" s="147"/>
    </row>
    <row r="69" spans="1:7" ht="21">
      <c r="A69" s="147"/>
      <c r="B69" s="132" t="s">
        <v>210</v>
      </c>
      <c r="C69" s="147"/>
      <c r="F69" s="132" t="s">
        <v>211</v>
      </c>
      <c r="G69" s="147"/>
    </row>
    <row r="70" spans="1:7" ht="21">
      <c r="A70" s="147"/>
      <c r="B70" s="132" t="s">
        <v>212</v>
      </c>
      <c r="C70" s="147"/>
      <c r="F70" s="132" t="s">
        <v>213</v>
      </c>
      <c r="G70" s="147"/>
    </row>
    <row r="71" spans="1:7" ht="21">
      <c r="A71" s="147"/>
      <c r="C71" s="147"/>
      <c r="G71" s="147"/>
    </row>
    <row r="74" spans="1:8" ht="21">
      <c r="A74" s="506" t="s">
        <v>229</v>
      </c>
      <c r="B74" s="506"/>
      <c r="C74" s="506"/>
      <c r="D74" s="506"/>
      <c r="E74" s="506"/>
      <c r="F74" s="506"/>
      <c r="G74" s="506"/>
      <c r="H74" s="506"/>
    </row>
    <row r="75" spans="1:8" ht="21.75" thickBot="1">
      <c r="A75" s="506" t="s">
        <v>101</v>
      </c>
      <c r="B75" s="506"/>
      <c r="C75" s="506"/>
      <c r="D75" s="506"/>
      <c r="E75" s="506"/>
      <c r="F75" s="506"/>
      <c r="G75" s="506"/>
      <c r="H75" s="506"/>
    </row>
    <row r="76" spans="1:8" ht="21.75" thickBot="1">
      <c r="A76" s="330" t="s">
        <v>2</v>
      </c>
      <c r="B76" s="520" t="s">
        <v>102</v>
      </c>
      <c r="C76" s="520"/>
      <c r="D76" s="520"/>
      <c r="E76" s="330" t="s">
        <v>2</v>
      </c>
      <c r="F76" s="520" t="s">
        <v>103</v>
      </c>
      <c r="G76" s="520"/>
      <c r="H76" s="520"/>
    </row>
    <row r="77" spans="1:8" ht="21.75" thickBot="1">
      <c r="A77" s="332" t="s">
        <v>199</v>
      </c>
      <c r="B77" s="19" t="s">
        <v>4</v>
      </c>
      <c r="C77" s="19" t="s">
        <v>104</v>
      </c>
      <c r="D77" s="19" t="s">
        <v>105</v>
      </c>
      <c r="E77" s="332" t="s">
        <v>199</v>
      </c>
      <c r="F77" s="190" t="s">
        <v>4</v>
      </c>
      <c r="G77" s="190" t="s">
        <v>104</v>
      </c>
      <c r="H77" s="190" t="s">
        <v>106</v>
      </c>
    </row>
    <row r="78" spans="1:8" ht="21">
      <c r="A78" s="1">
        <v>1</v>
      </c>
      <c r="B78" s="340" t="s">
        <v>107</v>
      </c>
      <c r="C78" s="303" t="s">
        <v>230</v>
      </c>
      <c r="D78" s="304">
        <v>109414052.33000001</v>
      </c>
      <c r="E78" s="1">
        <v>1</v>
      </c>
      <c r="F78" s="305" t="s">
        <v>231</v>
      </c>
      <c r="G78" s="1">
        <v>8536</v>
      </c>
      <c r="H78" s="2">
        <v>19531497.82</v>
      </c>
    </row>
    <row r="79" spans="1:8" ht="21">
      <c r="A79" s="3">
        <v>2</v>
      </c>
      <c r="B79" s="335" t="s">
        <v>118</v>
      </c>
      <c r="C79" s="302">
        <v>6403</v>
      </c>
      <c r="D79" s="6">
        <v>5421225.63</v>
      </c>
      <c r="E79" s="3">
        <v>2</v>
      </c>
      <c r="F79" s="306" t="s">
        <v>232</v>
      </c>
      <c r="G79" s="3">
        <v>1107</v>
      </c>
      <c r="H79" s="4">
        <v>11443588.4</v>
      </c>
    </row>
    <row r="80" spans="1:8" ht="21">
      <c r="A80" s="3">
        <v>3</v>
      </c>
      <c r="B80" s="341" t="s">
        <v>233</v>
      </c>
      <c r="C80" s="3">
        <v>4409</v>
      </c>
      <c r="D80" s="6">
        <v>3957611.63</v>
      </c>
      <c r="E80" s="3">
        <v>3</v>
      </c>
      <c r="F80" s="306" t="s">
        <v>234</v>
      </c>
      <c r="G80" s="3">
        <v>9028</v>
      </c>
      <c r="H80" s="4">
        <v>6374668.96</v>
      </c>
    </row>
    <row r="81" spans="1:8" ht="21">
      <c r="A81" s="3">
        <v>4</v>
      </c>
      <c r="B81" s="335" t="s">
        <v>235</v>
      </c>
      <c r="C81" s="3">
        <v>1006</v>
      </c>
      <c r="D81" s="6">
        <v>3392656.5300000003</v>
      </c>
      <c r="E81" s="3">
        <v>4</v>
      </c>
      <c r="F81" s="307" t="s">
        <v>236</v>
      </c>
      <c r="G81" s="3">
        <v>87</v>
      </c>
      <c r="H81" s="4">
        <v>5755460.510000001</v>
      </c>
    </row>
    <row r="82" spans="1:8" ht="21">
      <c r="A82" s="3">
        <v>5</v>
      </c>
      <c r="B82" s="295" t="s">
        <v>237</v>
      </c>
      <c r="C82" s="3">
        <v>4407</v>
      </c>
      <c r="D82" s="6">
        <v>1827605.21</v>
      </c>
      <c r="E82" s="3">
        <v>5</v>
      </c>
      <c r="F82" s="306" t="s">
        <v>152</v>
      </c>
      <c r="G82" s="3">
        <v>4811</v>
      </c>
      <c r="H82" s="4">
        <v>2397944.5700000003</v>
      </c>
    </row>
    <row r="83" spans="1:8" ht="21">
      <c r="A83" s="3">
        <v>6</v>
      </c>
      <c r="B83" s="295" t="s">
        <v>120</v>
      </c>
      <c r="C83" s="3">
        <v>4418</v>
      </c>
      <c r="D83" s="6">
        <v>169920.65</v>
      </c>
      <c r="E83" s="3">
        <v>6</v>
      </c>
      <c r="F83" s="306" t="s">
        <v>154</v>
      </c>
      <c r="G83" s="302">
        <v>6806</v>
      </c>
      <c r="H83" s="6">
        <v>757201.18</v>
      </c>
    </row>
    <row r="84" spans="1:8" ht="21">
      <c r="A84" s="3"/>
      <c r="B84" s="335"/>
      <c r="C84" s="3"/>
      <c r="D84" s="379"/>
      <c r="E84" s="3">
        <v>7</v>
      </c>
      <c r="F84" s="307" t="s">
        <v>238</v>
      </c>
      <c r="G84" s="302">
        <v>2831</v>
      </c>
      <c r="H84" s="6">
        <v>741141.05</v>
      </c>
    </row>
    <row r="85" spans="1:8" ht="21">
      <c r="A85" s="3"/>
      <c r="B85" s="335"/>
      <c r="C85" s="302"/>
      <c r="D85" s="381"/>
      <c r="E85" s="3">
        <v>8</v>
      </c>
      <c r="F85" s="307" t="s">
        <v>239</v>
      </c>
      <c r="G85" s="302">
        <v>2917</v>
      </c>
      <c r="H85" s="6">
        <v>474210.45</v>
      </c>
    </row>
    <row r="86" spans="1:8" ht="21">
      <c r="A86" s="3"/>
      <c r="B86" s="337"/>
      <c r="C86" s="302"/>
      <c r="D86" s="381"/>
      <c r="E86" s="301">
        <v>9</v>
      </c>
      <c r="F86" s="307" t="s">
        <v>240</v>
      </c>
      <c r="G86" s="342" t="s">
        <v>241</v>
      </c>
      <c r="H86" s="4">
        <v>244110.29</v>
      </c>
    </row>
    <row r="87" spans="1:8" ht="21.75" thickBot="1">
      <c r="A87" s="3"/>
      <c r="B87" s="337"/>
      <c r="C87" s="375"/>
      <c r="D87" s="6"/>
      <c r="E87" s="343">
        <v>10</v>
      </c>
      <c r="F87" s="308" t="s">
        <v>242</v>
      </c>
      <c r="G87" s="344">
        <v>9404</v>
      </c>
      <c r="H87" s="4">
        <v>175712.45</v>
      </c>
    </row>
    <row r="88" spans="1:8" ht="21.75" thickBot="1">
      <c r="A88" s="382"/>
      <c r="B88" s="190" t="s">
        <v>126</v>
      </c>
      <c r="C88" s="382"/>
      <c r="D88" s="383">
        <f>D78+D79+D80+D81+D82+D83+D84</f>
        <v>124183071.98</v>
      </c>
      <c r="E88" s="253"/>
      <c r="F88" s="387" t="s">
        <v>126</v>
      </c>
      <c r="G88" s="382"/>
      <c r="H88" s="384">
        <v>47895535.68</v>
      </c>
    </row>
    <row r="89" spans="1:8" ht="21.75" thickBot="1">
      <c r="A89" s="3">
        <v>11</v>
      </c>
      <c r="B89" s="337" t="s">
        <v>127</v>
      </c>
      <c r="C89" s="3"/>
      <c r="D89" s="385" t="s">
        <v>40</v>
      </c>
      <c r="E89" s="382">
        <v>11</v>
      </c>
      <c r="F89" s="253" t="s">
        <v>127</v>
      </c>
      <c r="G89" s="382"/>
      <c r="H89" s="386" t="s">
        <v>40</v>
      </c>
    </row>
    <row r="90" spans="1:8" ht="21.75" thickBot="1">
      <c r="A90" s="382"/>
      <c r="B90" s="190" t="s">
        <v>42</v>
      </c>
      <c r="C90" s="382"/>
      <c r="D90" s="383">
        <f>D88</f>
        <v>124183071.98</v>
      </c>
      <c r="E90" s="253"/>
      <c r="F90" s="190" t="s">
        <v>42</v>
      </c>
      <c r="G90" s="382"/>
      <c r="H90" s="383">
        <v>47895535.68</v>
      </c>
    </row>
    <row r="91" spans="1:7" ht="21">
      <c r="A91" s="147"/>
      <c r="C91" s="147"/>
      <c r="G91" s="147"/>
    </row>
    <row r="92" spans="1:7" ht="21">
      <c r="A92" s="147"/>
      <c r="B92" s="132" t="s">
        <v>243</v>
      </c>
      <c r="C92" s="147"/>
      <c r="F92" s="132" t="s">
        <v>244</v>
      </c>
      <c r="G92" s="147"/>
    </row>
    <row r="93" spans="1:7" ht="21">
      <c r="A93" s="147"/>
      <c r="B93" s="132" t="s">
        <v>245</v>
      </c>
      <c r="C93" s="147"/>
      <c r="F93" s="132" t="s">
        <v>246</v>
      </c>
      <c r="G93" s="147"/>
    </row>
    <row r="94" spans="1:7" ht="21">
      <c r="A94" s="147"/>
      <c r="C94" s="147"/>
      <c r="G94" s="147"/>
    </row>
    <row r="99" spans="1:8" ht="21">
      <c r="A99" s="506" t="s">
        <v>257</v>
      </c>
      <c r="B99" s="506"/>
      <c r="C99" s="506"/>
      <c r="D99" s="506"/>
      <c r="E99" s="506"/>
      <c r="F99" s="506"/>
      <c r="G99" s="506"/>
      <c r="H99" s="506"/>
    </row>
    <row r="100" spans="1:8" ht="21.75" thickBot="1">
      <c r="A100" s="506" t="s">
        <v>101</v>
      </c>
      <c r="B100" s="506"/>
      <c r="C100" s="506"/>
      <c r="D100" s="506"/>
      <c r="E100" s="506"/>
      <c r="F100" s="506"/>
      <c r="G100" s="506"/>
      <c r="H100" s="506"/>
    </row>
    <row r="101" spans="1:8" ht="21.75" thickBot="1">
      <c r="A101" s="330" t="s">
        <v>2</v>
      </c>
      <c r="B101" s="520" t="s">
        <v>102</v>
      </c>
      <c r="C101" s="520"/>
      <c r="D101" s="520"/>
      <c r="E101" s="330" t="s">
        <v>2</v>
      </c>
      <c r="F101" s="520" t="s">
        <v>103</v>
      </c>
      <c r="G101" s="520"/>
      <c r="H101" s="520"/>
    </row>
    <row r="102" spans="1:8" ht="21.75" thickBot="1">
      <c r="A102" s="332" t="s">
        <v>199</v>
      </c>
      <c r="B102" s="19" t="s">
        <v>4</v>
      </c>
      <c r="C102" s="19" t="s">
        <v>104</v>
      </c>
      <c r="D102" s="19" t="s">
        <v>105</v>
      </c>
      <c r="E102" s="332" t="s">
        <v>199</v>
      </c>
      <c r="F102" s="190" t="s">
        <v>4</v>
      </c>
      <c r="G102" s="190" t="s">
        <v>104</v>
      </c>
      <c r="H102" s="190" t="s">
        <v>106</v>
      </c>
    </row>
    <row r="103" spans="1:8" ht="21">
      <c r="A103" s="3">
        <v>1</v>
      </c>
      <c r="B103" s="295" t="s">
        <v>107</v>
      </c>
      <c r="C103" s="388" t="s">
        <v>108</v>
      </c>
      <c r="D103" s="6">
        <v>168821510.55</v>
      </c>
      <c r="E103" s="1">
        <v>1</v>
      </c>
      <c r="F103" s="320" t="s">
        <v>258</v>
      </c>
      <c r="G103" s="309">
        <v>87032354</v>
      </c>
      <c r="H103" s="2">
        <v>5738145.130000001</v>
      </c>
    </row>
    <row r="104" spans="1:8" ht="21">
      <c r="A104" s="3">
        <v>2</v>
      </c>
      <c r="B104" s="295" t="s">
        <v>235</v>
      </c>
      <c r="C104" s="389">
        <v>10063019</v>
      </c>
      <c r="D104" s="6">
        <v>7383232.04</v>
      </c>
      <c r="E104" s="3">
        <v>2</v>
      </c>
      <c r="F104" s="390" t="s">
        <v>259</v>
      </c>
      <c r="G104" s="391">
        <v>18063190</v>
      </c>
      <c r="H104" s="4">
        <v>3466033.47</v>
      </c>
    </row>
    <row r="105" spans="1:8" ht="21">
      <c r="A105" s="3">
        <v>3</v>
      </c>
      <c r="B105" s="345" t="s">
        <v>118</v>
      </c>
      <c r="C105" s="389">
        <v>64035900</v>
      </c>
      <c r="D105" s="6">
        <v>4736346.09</v>
      </c>
      <c r="E105" s="3">
        <v>3</v>
      </c>
      <c r="F105" s="390" t="s">
        <v>260</v>
      </c>
      <c r="G105" s="391">
        <v>76071990</v>
      </c>
      <c r="H105" s="4">
        <v>1626688.75</v>
      </c>
    </row>
    <row r="106" spans="1:8" ht="21">
      <c r="A106" s="3">
        <v>4</v>
      </c>
      <c r="B106" s="295" t="s">
        <v>261</v>
      </c>
      <c r="C106" s="389">
        <v>44079900</v>
      </c>
      <c r="D106" s="6">
        <v>1150134.01</v>
      </c>
      <c r="E106" s="3">
        <v>4</v>
      </c>
      <c r="F106" s="390" t="s">
        <v>149</v>
      </c>
      <c r="G106" s="392" t="s">
        <v>262</v>
      </c>
      <c r="H106" s="4">
        <v>1475707.2</v>
      </c>
    </row>
    <row r="107" spans="1:8" ht="21">
      <c r="A107" s="3">
        <v>5</v>
      </c>
      <c r="B107" s="295" t="s">
        <v>263</v>
      </c>
      <c r="C107" s="389">
        <v>44092900</v>
      </c>
      <c r="D107" s="6">
        <v>767343.11</v>
      </c>
      <c r="E107" s="3">
        <v>5</v>
      </c>
      <c r="F107" s="390" t="s">
        <v>154</v>
      </c>
      <c r="G107" s="391">
        <v>68061000</v>
      </c>
      <c r="H107" s="4">
        <v>773178.34</v>
      </c>
    </row>
    <row r="108" spans="1:8" ht="21">
      <c r="A108" s="3">
        <v>6</v>
      </c>
      <c r="B108" s="295" t="s">
        <v>264</v>
      </c>
      <c r="C108" s="389">
        <v>94033000</v>
      </c>
      <c r="D108" s="6">
        <v>183495.75</v>
      </c>
      <c r="E108" s="3">
        <v>6</v>
      </c>
      <c r="F108" s="390" t="s">
        <v>265</v>
      </c>
      <c r="G108" s="391">
        <v>90182000</v>
      </c>
      <c r="H108" s="4">
        <v>555048.89</v>
      </c>
    </row>
    <row r="109" spans="1:8" ht="21">
      <c r="A109" s="3">
        <v>7</v>
      </c>
      <c r="B109" s="346"/>
      <c r="C109" s="3"/>
      <c r="D109" s="379"/>
      <c r="E109" s="3">
        <v>7</v>
      </c>
      <c r="F109" s="390" t="s">
        <v>266</v>
      </c>
      <c r="G109" s="391">
        <v>84132090</v>
      </c>
      <c r="H109" s="6">
        <v>453626.24</v>
      </c>
    </row>
    <row r="110" spans="1:8" ht="21">
      <c r="A110" s="3">
        <v>8</v>
      </c>
      <c r="B110" s="335"/>
      <c r="C110" s="302"/>
      <c r="D110" s="381"/>
      <c r="E110" s="3">
        <v>8</v>
      </c>
      <c r="F110" s="390" t="s">
        <v>267</v>
      </c>
      <c r="G110" s="391">
        <v>70131000</v>
      </c>
      <c r="H110" s="6">
        <v>279256.68</v>
      </c>
    </row>
    <row r="111" spans="1:8" ht="21">
      <c r="A111" s="3">
        <v>9</v>
      </c>
      <c r="B111" s="337"/>
      <c r="C111" s="302"/>
      <c r="D111" s="381"/>
      <c r="E111" s="301">
        <v>9</v>
      </c>
      <c r="F111" s="295"/>
      <c r="G111" s="342"/>
      <c r="H111" s="310"/>
    </row>
    <row r="112" spans="1:8" ht="21.75" thickBot="1">
      <c r="A112" s="3">
        <v>10</v>
      </c>
      <c r="B112" s="337"/>
      <c r="C112" s="375"/>
      <c r="D112" s="6"/>
      <c r="E112" s="343">
        <v>10</v>
      </c>
      <c r="F112" s="311"/>
      <c r="G112" s="347"/>
      <c r="H112" s="312"/>
    </row>
    <row r="113" spans="1:8" ht="21.75" thickBot="1">
      <c r="A113" s="382"/>
      <c r="B113" s="190" t="s">
        <v>126</v>
      </c>
      <c r="C113" s="382"/>
      <c r="D113" s="383">
        <f>D103+D104+D105+D106+D107+D108+D109</f>
        <v>183042061.55</v>
      </c>
      <c r="E113" s="253"/>
      <c r="F113" s="387" t="s">
        <v>126</v>
      </c>
      <c r="G113" s="382"/>
      <c r="H113" s="384">
        <f>H103+H104+H105+H106+H107+H108+H109+H110</f>
        <v>14367684.700000001</v>
      </c>
    </row>
    <row r="114" spans="1:8" ht="21.75" thickBot="1">
      <c r="A114" s="3">
        <v>11</v>
      </c>
      <c r="B114" s="337" t="s">
        <v>127</v>
      </c>
      <c r="C114" s="3"/>
      <c r="D114" s="385" t="s">
        <v>40</v>
      </c>
      <c r="E114" s="382">
        <v>11</v>
      </c>
      <c r="F114" s="253" t="s">
        <v>127</v>
      </c>
      <c r="G114" s="382"/>
      <c r="H114" s="386" t="s">
        <v>40</v>
      </c>
    </row>
    <row r="115" spans="1:8" ht="21.75" thickBot="1">
      <c r="A115" s="382"/>
      <c r="B115" s="190" t="s">
        <v>42</v>
      </c>
      <c r="C115" s="382"/>
      <c r="D115" s="383">
        <f>D113</f>
        <v>183042061.55</v>
      </c>
      <c r="E115" s="253"/>
      <c r="F115" s="190" t="s">
        <v>42</v>
      </c>
      <c r="G115" s="382"/>
      <c r="H115" s="383">
        <f>H113</f>
        <v>14367684.700000001</v>
      </c>
    </row>
    <row r="116" spans="1:7" ht="21">
      <c r="A116" s="147"/>
      <c r="C116" s="147"/>
      <c r="G116" s="147"/>
    </row>
    <row r="117" spans="1:7" ht="21">
      <c r="A117" s="147"/>
      <c r="B117" s="132" t="s">
        <v>268</v>
      </c>
      <c r="C117" s="147"/>
      <c r="F117" s="132" t="s">
        <v>269</v>
      </c>
      <c r="G117" s="147"/>
    </row>
    <row r="118" spans="1:7" ht="21">
      <c r="A118" s="147"/>
      <c r="B118" s="132" t="s">
        <v>270</v>
      </c>
      <c r="C118" s="147"/>
      <c r="F118" s="132" t="s">
        <v>271</v>
      </c>
      <c r="G118" s="147"/>
    </row>
    <row r="119" spans="1:7" ht="21">
      <c r="A119" s="147"/>
      <c r="C119" s="147"/>
      <c r="G119" s="147"/>
    </row>
    <row r="120" spans="1:7" ht="21">
      <c r="A120" s="147"/>
      <c r="C120" s="147"/>
      <c r="G120" s="147"/>
    </row>
    <row r="124" spans="1:8" ht="21">
      <c r="A124" s="506" t="s">
        <v>287</v>
      </c>
      <c r="B124" s="506"/>
      <c r="C124" s="506"/>
      <c r="D124" s="506"/>
      <c r="E124" s="506"/>
      <c r="F124" s="506"/>
      <c r="G124" s="506"/>
      <c r="H124" s="506"/>
    </row>
    <row r="125" spans="1:8" ht="21.75" thickBot="1">
      <c r="A125" s="506" t="s">
        <v>101</v>
      </c>
      <c r="B125" s="506"/>
      <c r="C125" s="506"/>
      <c r="D125" s="506"/>
      <c r="E125" s="506"/>
      <c r="F125" s="506"/>
      <c r="G125" s="506"/>
      <c r="H125" s="506"/>
    </row>
    <row r="126" spans="1:8" ht="21.75" thickBot="1">
      <c r="A126" s="330" t="s">
        <v>2</v>
      </c>
      <c r="B126" s="520" t="s">
        <v>102</v>
      </c>
      <c r="C126" s="520"/>
      <c r="D126" s="520"/>
      <c r="E126" s="330" t="s">
        <v>2</v>
      </c>
      <c r="F126" s="520" t="s">
        <v>103</v>
      </c>
      <c r="G126" s="520"/>
      <c r="H126" s="520"/>
    </row>
    <row r="127" spans="1:8" ht="21.75" thickBot="1">
      <c r="A127" s="332" t="s">
        <v>199</v>
      </c>
      <c r="B127" s="19" t="s">
        <v>4</v>
      </c>
      <c r="C127" s="19" t="s">
        <v>104</v>
      </c>
      <c r="D127" s="19" t="s">
        <v>105</v>
      </c>
      <c r="E127" s="332" t="s">
        <v>199</v>
      </c>
      <c r="F127" s="190" t="s">
        <v>4</v>
      </c>
      <c r="G127" s="190" t="s">
        <v>104</v>
      </c>
      <c r="H127" s="190" t="s">
        <v>106</v>
      </c>
    </row>
    <row r="128" spans="1:8" ht="21">
      <c r="A128" s="1">
        <v>1</v>
      </c>
      <c r="B128" s="393" t="s">
        <v>107</v>
      </c>
      <c r="C128" s="394" t="s">
        <v>108</v>
      </c>
      <c r="D128" s="395">
        <v>232258925.86999997</v>
      </c>
      <c r="E128" s="1">
        <v>1</v>
      </c>
      <c r="F128" s="396" t="s">
        <v>223</v>
      </c>
      <c r="G128" s="397">
        <v>84742029</v>
      </c>
      <c r="H128" s="2">
        <v>239003317.63</v>
      </c>
    </row>
    <row r="129" spans="1:8" ht="21">
      <c r="A129" s="3">
        <v>2</v>
      </c>
      <c r="B129" s="398" t="s">
        <v>288</v>
      </c>
      <c r="C129" s="399">
        <v>44079900</v>
      </c>
      <c r="D129" s="381">
        <v>2908262.6799999997</v>
      </c>
      <c r="E129" s="3">
        <v>2</v>
      </c>
      <c r="F129" s="400" t="s">
        <v>289</v>
      </c>
      <c r="G129" s="401">
        <v>84132090</v>
      </c>
      <c r="H129" s="4">
        <v>44441076.15</v>
      </c>
    </row>
    <row r="130" spans="1:8" ht="21">
      <c r="A130" s="3">
        <v>3</v>
      </c>
      <c r="B130" s="398" t="s">
        <v>235</v>
      </c>
      <c r="C130" s="399">
        <v>10063019</v>
      </c>
      <c r="D130" s="381">
        <v>1514646.77</v>
      </c>
      <c r="E130" s="3">
        <v>3</v>
      </c>
      <c r="F130" s="400" t="s">
        <v>148</v>
      </c>
      <c r="G130" s="401">
        <v>85366911</v>
      </c>
      <c r="H130" s="4">
        <v>19254563.62</v>
      </c>
    </row>
    <row r="131" spans="1:8" ht="21">
      <c r="A131" s="5">
        <v>4</v>
      </c>
      <c r="B131" s="398" t="s">
        <v>290</v>
      </c>
      <c r="C131" s="399">
        <v>44092900</v>
      </c>
      <c r="D131" s="381">
        <v>1418519.8730000001</v>
      </c>
      <c r="E131" s="5">
        <v>4</v>
      </c>
      <c r="F131" s="402" t="s">
        <v>291</v>
      </c>
      <c r="G131" s="403">
        <v>87060019</v>
      </c>
      <c r="H131" s="377">
        <v>17296688.244</v>
      </c>
    </row>
    <row r="132" spans="1:8" ht="21">
      <c r="A132" s="3">
        <v>5</v>
      </c>
      <c r="B132" s="404" t="s">
        <v>118</v>
      </c>
      <c r="C132" s="405">
        <v>64035900</v>
      </c>
      <c r="D132" s="406">
        <v>1313415.56</v>
      </c>
      <c r="E132" s="3">
        <v>5</v>
      </c>
      <c r="F132" s="400" t="s">
        <v>109</v>
      </c>
      <c r="G132" s="401">
        <v>11071000</v>
      </c>
      <c r="H132" s="4">
        <v>12409503.39</v>
      </c>
    </row>
    <row r="133" spans="1:8" ht="21">
      <c r="A133" s="3">
        <v>6</v>
      </c>
      <c r="B133" s="398" t="s">
        <v>292</v>
      </c>
      <c r="C133" s="399">
        <v>11062090</v>
      </c>
      <c r="D133" s="381">
        <v>1030048.68</v>
      </c>
      <c r="E133" s="3">
        <v>6</v>
      </c>
      <c r="F133" s="400" t="s">
        <v>293</v>
      </c>
      <c r="G133" s="401">
        <v>86090010</v>
      </c>
      <c r="H133" s="4">
        <v>11775520.4</v>
      </c>
    </row>
    <row r="134" spans="1:8" ht="21">
      <c r="A134" s="3">
        <v>7</v>
      </c>
      <c r="B134" s="404"/>
      <c r="C134" s="405"/>
      <c r="D134" s="406"/>
      <c r="E134" s="3">
        <v>7</v>
      </c>
      <c r="F134" s="400" t="s">
        <v>152</v>
      </c>
      <c r="G134" s="401">
        <v>48115120</v>
      </c>
      <c r="H134" s="6">
        <v>1946362.4</v>
      </c>
    </row>
    <row r="135" spans="1:8" ht="21">
      <c r="A135" s="3">
        <v>8</v>
      </c>
      <c r="B135" s="398"/>
      <c r="C135" s="399"/>
      <c r="D135" s="381"/>
      <c r="E135" s="3">
        <v>8</v>
      </c>
      <c r="F135" s="400" t="s">
        <v>223</v>
      </c>
      <c r="G135" s="401">
        <v>84242029</v>
      </c>
      <c r="H135" s="6">
        <v>1549260.44</v>
      </c>
    </row>
    <row r="136" spans="1:8" ht="21">
      <c r="A136" s="3">
        <v>9</v>
      </c>
      <c r="B136" s="337"/>
      <c r="C136" s="302"/>
      <c r="D136" s="381"/>
      <c r="E136" s="3">
        <v>9</v>
      </c>
      <c r="F136" s="400" t="s">
        <v>154</v>
      </c>
      <c r="G136" s="401">
        <v>68061000</v>
      </c>
      <c r="H136" s="4">
        <v>774048.5</v>
      </c>
    </row>
    <row r="137" spans="1:8" ht="21.75" thickBot="1">
      <c r="A137" s="7">
        <v>10</v>
      </c>
      <c r="B137" s="407"/>
      <c r="C137" s="408"/>
      <c r="D137" s="20"/>
      <c r="E137" s="7">
        <v>10</v>
      </c>
      <c r="F137" s="409" t="s">
        <v>294</v>
      </c>
      <c r="G137" s="410">
        <v>84659290</v>
      </c>
      <c r="H137" s="8">
        <v>589806.89</v>
      </c>
    </row>
    <row r="138" spans="1:8" ht="21.75" thickBot="1">
      <c r="A138" s="382"/>
      <c r="B138" s="190" t="s">
        <v>126</v>
      </c>
      <c r="C138" s="382"/>
      <c r="D138" s="383">
        <f>D128+D129+D130+D131+D132+D133</f>
        <v>240443819.433</v>
      </c>
      <c r="E138" s="253"/>
      <c r="F138" s="387" t="s">
        <v>126</v>
      </c>
      <c r="G138" s="382"/>
      <c r="H138" s="384">
        <f>SUM(H128:H137)</f>
        <v>349040147.6639999</v>
      </c>
    </row>
    <row r="139" spans="1:8" ht="21.75" thickBot="1">
      <c r="A139" s="3">
        <v>11</v>
      </c>
      <c r="B139" s="337" t="s">
        <v>127</v>
      </c>
      <c r="C139" s="3"/>
      <c r="D139" s="385" t="s">
        <v>40</v>
      </c>
      <c r="E139" s="382">
        <v>11</v>
      </c>
      <c r="F139" s="253" t="s">
        <v>127</v>
      </c>
      <c r="G139" s="382"/>
      <c r="H139" s="386">
        <f>H140-H138</f>
        <v>1710883.4460000992</v>
      </c>
    </row>
    <row r="140" spans="1:8" ht="21.75" thickBot="1">
      <c r="A140" s="382"/>
      <c r="B140" s="190" t="s">
        <v>42</v>
      </c>
      <c r="C140" s="382"/>
      <c r="D140" s="383">
        <v>240443819.433</v>
      </c>
      <c r="E140" s="253"/>
      <c r="F140" s="190" t="s">
        <v>42</v>
      </c>
      <c r="G140" s="382"/>
      <c r="H140" s="383">
        <v>350751031.11</v>
      </c>
    </row>
    <row r="141" spans="1:7" ht="21">
      <c r="A141" s="147"/>
      <c r="C141" s="147"/>
      <c r="G141" s="147"/>
    </row>
    <row r="142" spans="1:7" ht="21">
      <c r="A142" s="147"/>
      <c r="B142" s="132" t="s">
        <v>295</v>
      </c>
      <c r="C142" s="147"/>
      <c r="F142" s="132" t="s">
        <v>296</v>
      </c>
      <c r="G142" s="147"/>
    </row>
    <row r="143" spans="1:7" ht="21">
      <c r="A143" s="147"/>
      <c r="B143" s="132" t="s">
        <v>297</v>
      </c>
      <c r="C143" s="147"/>
      <c r="F143" s="132" t="s">
        <v>298</v>
      </c>
      <c r="G143" s="147"/>
    </row>
    <row r="144" spans="1:7" ht="21">
      <c r="A144" s="147"/>
      <c r="C144" s="147"/>
      <c r="G144" s="147"/>
    </row>
    <row r="145" spans="1:7" ht="21">
      <c r="A145" s="147"/>
      <c r="C145" s="147"/>
      <c r="G145" s="147"/>
    </row>
    <row r="149" spans="1:8" ht="21">
      <c r="A149" s="506" t="s">
        <v>306</v>
      </c>
      <c r="B149" s="506"/>
      <c r="C149" s="506"/>
      <c r="D149" s="506"/>
      <c r="E149" s="506"/>
      <c r="F149" s="506"/>
      <c r="G149" s="506"/>
      <c r="H149" s="506"/>
    </row>
    <row r="150" spans="1:8" ht="21.75" thickBot="1">
      <c r="A150" s="506" t="s">
        <v>101</v>
      </c>
      <c r="B150" s="506"/>
      <c r="C150" s="506"/>
      <c r="D150" s="506"/>
      <c r="E150" s="506"/>
      <c r="F150" s="506"/>
      <c r="G150" s="506"/>
      <c r="H150" s="506"/>
    </row>
    <row r="151" spans="1:8" ht="21.75" thickBot="1">
      <c r="A151" s="330" t="s">
        <v>2</v>
      </c>
      <c r="B151" s="520" t="s">
        <v>102</v>
      </c>
      <c r="C151" s="520"/>
      <c r="D151" s="520"/>
      <c r="E151" s="330" t="s">
        <v>2</v>
      </c>
      <c r="F151" s="520" t="s">
        <v>103</v>
      </c>
      <c r="G151" s="520"/>
      <c r="H151" s="520"/>
    </row>
    <row r="152" spans="1:8" ht="21.75" thickBot="1">
      <c r="A152" s="332" t="s">
        <v>199</v>
      </c>
      <c r="B152" s="19" t="s">
        <v>4</v>
      </c>
      <c r="C152" s="19" t="s">
        <v>104</v>
      </c>
      <c r="D152" s="19" t="s">
        <v>105</v>
      </c>
      <c r="E152" s="332" t="s">
        <v>199</v>
      </c>
      <c r="F152" s="190" t="s">
        <v>4</v>
      </c>
      <c r="G152" s="190" t="s">
        <v>104</v>
      </c>
      <c r="H152" s="190" t="s">
        <v>106</v>
      </c>
    </row>
    <row r="153" spans="1:8" ht="42">
      <c r="A153" s="13">
        <v>1</v>
      </c>
      <c r="B153" s="411" t="s">
        <v>107</v>
      </c>
      <c r="C153" s="412">
        <v>9011190</v>
      </c>
      <c r="D153" s="413">
        <v>272482396.37000006</v>
      </c>
      <c r="E153" s="13">
        <v>1</v>
      </c>
      <c r="F153" s="414" t="s">
        <v>307</v>
      </c>
      <c r="G153" s="13">
        <v>84</v>
      </c>
      <c r="H153" s="15">
        <v>322412767.93</v>
      </c>
    </row>
    <row r="154" spans="1:8" ht="21">
      <c r="A154" s="3">
        <v>2</v>
      </c>
      <c r="B154" s="415" t="s">
        <v>288</v>
      </c>
      <c r="C154" s="416">
        <v>44079900</v>
      </c>
      <c r="D154" s="381">
        <v>3501205.43</v>
      </c>
      <c r="E154" s="3">
        <v>2</v>
      </c>
      <c r="F154" s="417" t="s">
        <v>308</v>
      </c>
      <c r="G154" s="3">
        <v>87</v>
      </c>
      <c r="H154" s="4">
        <v>7125680.15</v>
      </c>
    </row>
    <row r="155" spans="1:8" ht="21">
      <c r="A155" s="3">
        <v>3</v>
      </c>
      <c r="B155" s="415" t="s">
        <v>309</v>
      </c>
      <c r="C155" s="416">
        <v>44092900</v>
      </c>
      <c r="D155" s="381">
        <v>1485888.4600000002</v>
      </c>
      <c r="E155" s="16">
        <v>3</v>
      </c>
      <c r="F155" s="295" t="s">
        <v>310</v>
      </c>
      <c r="G155" s="418">
        <v>11071000</v>
      </c>
      <c r="H155" s="4">
        <v>4064435.74</v>
      </c>
    </row>
    <row r="156" spans="1:8" ht="21">
      <c r="A156" s="3">
        <v>4</v>
      </c>
      <c r="B156" s="295" t="s">
        <v>292</v>
      </c>
      <c r="C156" s="416">
        <v>11062090</v>
      </c>
      <c r="D156" s="381">
        <v>1012975.6699999999</v>
      </c>
      <c r="E156" s="3">
        <v>4</v>
      </c>
      <c r="F156" s="295" t="s">
        <v>311</v>
      </c>
      <c r="G156" s="418">
        <v>18063190</v>
      </c>
      <c r="H156" s="6">
        <v>3432038.77</v>
      </c>
    </row>
    <row r="157" spans="1:8" ht="21">
      <c r="A157" s="3">
        <v>5</v>
      </c>
      <c r="B157" s="415" t="s">
        <v>120</v>
      </c>
      <c r="C157" s="416">
        <v>44186000</v>
      </c>
      <c r="D157" s="381">
        <v>787876.2</v>
      </c>
      <c r="E157" s="16">
        <v>5</v>
      </c>
      <c r="F157" s="295" t="s">
        <v>154</v>
      </c>
      <c r="G157" s="418">
        <v>68061000</v>
      </c>
      <c r="H157" s="6">
        <v>765025</v>
      </c>
    </row>
    <row r="158" spans="1:8" ht="21">
      <c r="A158" s="3">
        <v>6</v>
      </c>
      <c r="B158" s="415" t="s">
        <v>118</v>
      </c>
      <c r="C158" s="416">
        <v>64035900</v>
      </c>
      <c r="D158" s="381">
        <v>534563.65</v>
      </c>
      <c r="E158" s="3">
        <v>6</v>
      </c>
      <c r="F158" s="295" t="s">
        <v>312</v>
      </c>
      <c r="G158" s="418">
        <v>85021210</v>
      </c>
      <c r="H158" s="6">
        <v>436540.95</v>
      </c>
    </row>
    <row r="159" spans="1:8" ht="21">
      <c r="A159" s="3">
        <v>7</v>
      </c>
      <c r="B159" s="415" t="s">
        <v>122</v>
      </c>
      <c r="C159" s="416">
        <v>13019090</v>
      </c>
      <c r="D159" s="381">
        <v>162076.16</v>
      </c>
      <c r="E159" s="16">
        <v>7</v>
      </c>
      <c r="F159" s="419"/>
      <c r="G159" s="420"/>
      <c r="H159" s="6"/>
    </row>
    <row r="160" spans="1:8" ht="21">
      <c r="A160" s="3">
        <v>8</v>
      </c>
      <c r="B160" s="421"/>
      <c r="C160" s="399"/>
      <c r="D160" s="381"/>
      <c r="E160" s="3">
        <v>8</v>
      </c>
      <c r="F160" s="419"/>
      <c r="G160" s="420"/>
      <c r="H160" s="6"/>
    </row>
    <row r="161" spans="1:8" ht="21">
      <c r="A161" s="3">
        <v>9</v>
      </c>
      <c r="B161" s="422"/>
      <c r="C161" s="302"/>
      <c r="D161" s="381"/>
      <c r="E161" s="16">
        <v>9</v>
      </c>
      <c r="F161" s="419"/>
      <c r="G161" s="420"/>
      <c r="H161" s="4"/>
    </row>
    <row r="162" spans="1:8" ht="21.75" thickBot="1">
      <c r="A162" s="7">
        <v>10</v>
      </c>
      <c r="B162" s="423"/>
      <c r="C162" s="408"/>
      <c r="D162" s="20"/>
      <c r="E162" s="7">
        <v>10</v>
      </c>
      <c r="F162" s="424"/>
      <c r="G162" s="425"/>
      <c r="H162" s="8"/>
    </row>
    <row r="163" spans="1:8" ht="21.75" thickBot="1">
      <c r="A163" s="382"/>
      <c r="B163" s="190" t="s">
        <v>126</v>
      </c>
      <c r="C163" s="382"/>
      <c r="D163" s="348">
        <v>279966981.94000006</v>
      </c>
      <c r="E163" s="253"/>
      <c r="F163" s="387" t="s">
        <v>126</v>
      </c>
      <c r="G163" s="382"/>
      <c r="H163" s="384">
        <f>H153+H154+H155+H156+H157+H158</f>
        <v>338236488.53999996</v>
      </c>
    </row>
    <row r="164" spans="1:8" ht="21.75" thickBot="1">
      <c r="A164" s="3">
        <v>11</v>
      </c>
      <c r="B164" s="337" t="s">
        <v>127</v>
      </c>
      <c r="C164" s="3"/>
      <c r="D164" s="385" t="s">
        <v>40</v>
      </c>
      <c r="E164" s="382">
        <v>11</v>
      </c>
      <c r="F164" s="253" t="s">
        <v>127</v>
      </c>
      <c r="G164" s="382"/>
      <c r="H164" s="386" t="s">
        <v>40</v>
      </c>
    </row>
    <row r="165" spans="1:8" ht="21.75" thickBot="1">
      <c r="A165" s="382"/>
      <c r="B165" s="190" t="s">
        <v>42</v>
      </c>
      <c r="C165" s="382"/>
      <c r="D165" s="348">
        <v>279966981.94000006</v>
      </c>
      <c r="E165" s="253"/>
      <c r="F165" s="190" t="s">
        <v>42</v>
      </c>
      <c r="G165" s="382"/>
      <c r="H165" s="383">
        <f>H163</f>
        <v>338236488.53999996</v>
      </c>
    </row>
    <row r="166" spans="1:7" ht="21">
      <c r="A166" s="147"/>
      <c r="C166" s="147"/>
      <c r="G166" s="147"/>
    </row>
    <row r="167" spans="1:7" ht="21">
      <c r="A167" s="147"/>
      <c r="B167" s="132" t="s">
        <v>313</v>
      </c>
      <c r="C167" s="147"/>
      <c r="F167" s="132" t="s">
        <v>314</v>
      </c>
      <c r="G167" s="147"/>
    </row>
    <row r="168" spans="1:7" ht="21">
      <c r="A168" s="147"/>
      <c r="B168" s="132" t="s">
        <v>315</v>
      </c>
      <c r="C168" s="147"/>
      <c r="F168" s="132" t="s">
        <v>316</v>
      </c>
      <c r="G168" s="147"/>
    </row>
    <row r="169" spans="1:7" ht="21">
      <c r="A169" s="147"/>
      <c r="C169" s="147"/>
      <c r="G169" s="147"/>
    </row>
    <row r="173" spans="1:8" ht="21">
      <c r="A173" s="506" t="s">
        <v>333</v>
      </c>
      <c r="B173" s="506"/>
      <c r="C173" s="506"/>
      <c r="D173" s="506"/>
      <c r="E173" s="506"/>
      <c r="F173" s="506"/>
      <c r="G173" s="506"/>
      <c r="H173" s="506"/>
    </row>
    <row r="174" spans="1:8" ht="21.75" thickBot="1">
      <c r="A174" s="506" t="s">
        <v>101</v>
      </c>
      <c r="B174" s="506"/>
      <c r="C174" s="506"/>
      <c r="D174" s="506"/>
      <c r="E174" s="506"/>
      <c r="F174" s="506"/>
      <c r="G174" s="506"/>
      <c r="H174" s="506"/>
    </row>
    <row r="175" spans="1:8" ht="21.75" thickBot="1">
      <c r="A175" s="330" t="s">
        <v>2</v>
      </c>
      <c r="B175" s="520" t="s">
        <v>102</v>
      </c>
      <c r="C175" s="520"/>
      <c r="D175" s="520"/>
      <c r="E175" s="330" t="s">
        <v>2</v>
      </c>
      <c r="F175" s="520" t="s">
        <v>103</v>
      </c>
      <c r="G175" s="520"/>
      <c r="H175" s="520"/>
    </row>
    <row r="176" spans="1:8" ht="21.75" thickBot="1">
      <c r="A176" s="332" t="s">
        <v>199</v>
      </c>
      <c r="B176" s="19" t="s">
        <v>4</v>
      </c>
      <c r="C176" s="19" t="s">
        <v>104</v>
      </c>
      <c r="D176" s="19" t="s">
        <v>105</v>
      </c>
      <c r="E176" s="332" t="s">
        <v>199</v>
      </c>
      <c r="F176" s="190" t="s">
        <v>4</v>
      </c>
      <c r="G176" s="190" t="s">
        <v>104</v>
      </c>
      <c r="H176" s="190" t="s">
        <v>106</v>
      </c>
    </row>
    <row r="177" spans="1:8" ht="21">
      <c r="A177" s="13">
        <v>1</v>
      </c>
      <c r="B177" s="295" t="s">
        <v>107</v>
      </c>
      <c r="C177" s="426" t="s">
        <v>108</v>
      </c>
      <c r="D177" s="321">
        <v>245330245.12000006</v>
      </c>
      <c r="E177" s="13">
        <v>1</v>
      </c>
      <c r="F177" s="427" t="s">
        <v>334</v>
      </c>
      <c r="G177" s="428">
        <v>87032190</v>
      </c>
      <c r="H177" s="2">
        <v>5620539.329999999</v>
      </c>
    </row>
    <row r="178" spans="1:8" ht="21">
      <c r="A178" s="3">
        <v>2</v>
      </c>
      <c r="B178" s="429" t="s">
        <v>335</v>
      </c>
      <c r="C178" s="430">
        <v>94036000</v>
      </c>
      <c r="D178" s="322">
        <v>10588111.25</v>
      </c>
      <c r="E178" s="3">
        <v>2</v>
      </c>
      <c r="F178" s="346" t="s">
        <v>336</v>
      </c>
      <c r="G178" s="431">
        <v>87021011</v>
      </c>
      <c r="H178" s="4">
        <v>4605153.01</v>
      </c>
    </row>
    <row r="179" spans="1:8" ht="21">
      <c r="A179" s="16">
        <v>3</v>
      </c>
      <c r="B179" s="429" t="s">
        <v>337</v>
      </c>
      <c r="C179" s="430">
        <v>44079900</v>
      </c>
      <c r="D179" s="322">
        <v>2763258.55</v>
      </c>
      <c r="E179" s="16">
        <v>3</v>
      </c>
      <c r="F179" s="346" t="s">
        <v>152</v>
      </c>
      <c r="G179" s="431">
        <v>48115120</v>
      </c>
      <c r="H179" s="4">
        <v>4281039.12</v>
      </c>
    </row>
    <row r="180" spans="1:8" ht="21">
      <c r="A180" s="3">
        <v>4</v>
      </c>
      <c r="B180" s="429" t="s">
        <v>235</v>
      </c>
      <c r="C180" s="430">
        <v>10063019</v>
      </c>
      <c r="D180" s="322">
        <v>670524.79</v>
      </c>
      <c r="E180" s="3">
        <v>4</v>
      </c>
      <c r="F180" s="346" t="s">
        <v>310</v>
      </c>
      <c r="G180" s="431">
        <v>11071000</v>
      </c>
      <c r="H180" s="4">
        <v>3770483.49</v>
      </c>
    </row>
    <row r="181" spans="1:8" ht="21">
      <c r="A181" s="16">
        <v>5</v>
      </c>
      <c r="B181" s="429" t="s">
        <v>292</v>
      </c>
      <c r="C181" s="430">
        <v>11062090</v>
      </c>
      <c r="D181" s="322">
        <v>251283.47</v>
      </c>
      <c r="E181" s="16">
        <v>5</v>
      </c>
      <c r="F181" s="346" t="s">
        <v>338</v>
      </c>
      <c r="G181" s="431">
        <v>87060011</v>
      </c>
      <c r="H181" s="4">
        <v>2897625.1000000006</v>
      </c>
    </row>
    <row r="182" spans="1:8" ht="21">
      <c r="A182" s="3">
        <v>6</v>
      </c>
      <c r="B182" s="415"/>
      <c r="C182" s="430"/>
      <c r="D182" s="432"/>
      <c r="E182" s="3">
        <v>6</v>
      </c>
      <c r="F182" s="346" t="s">
        <v>289</v>
      </c>
      <c r="G182" s="431">
        <v>84132090</v>
      </c>
      <c r="H182" s="4">
        <v>2514040.81</v>
      </c>
    </row>
    <row r="183" spans="1:8" ht="21">
      <c r="A183" s="16">
        <v>7</v>
      </c>
      <c r="B183" s="415"/>
      <c r="C183" s="433"/>
      <c r="D183" s="432"/>
      <c r="E183" s="16">
        <v>7</v>
      </c>
      <c r="F183" s="346" t="s">
        <v>339</v>
      </c>
      <c r="G183" s="431">
        <v>39241000</v>
      </c>
      <c r="H183" s="322">
        <v>2281477.5</v>
      </c>
    </row>
    <row r="184" spans="1:8" ht="21">
      <c r="A184" s="3">
        <v>8</v>
      </c>
      <c r="B184" s="421"/>
      <c r="C184" s="399"/>
      <c r="D184" s="432"/>
      <c r="E184" s="3">
        <v>8</v>
      </c>
      <c r="F184" s="346" t="s">
        <v>312</v>
      </c>
      <c r="G184" s="431">
        <v>85439090</v>
      </c>
      <c r="H184" s="322">
        <v>1298297.9</v>
      </c>
    </row>
    <row r="185" spans="1:8" ht="21">
      <c r="A185" s="16">
        <v>9</v>
      </c>
      <c r="B185" s="422"/>
      <c r="C185" s="302"/>
      <c r="D185" s="432"/>
      <c r="E185" s="16">
        <v>9</v>
      </c>
      <c r="F185" s="346" t="s">
        <v>154</v>
      </c>
      <c r="G185" s="431">
        <v>68061000</v>
      </c>
      <c r="H185" s="322">
        <v>1493816.06</v>
      </c>
    </row>
    <row r="186" spans="1:8" ht="21.75" thickBot="1">
      <c r="A186" s="7">
        <v>10</v>
      </c>
      <c r="B186" s="423"/>
      <c r="C186" s="408"/>
      <c r="D186" s="434"/>
      <c r="E186" s="7">
        <v>10</v>
      </c>
      <c r="F186" s="346" t="s">
        <v>312</v>
      </c>
      <c r="G186" s="435">
        <v>85366911</v>
      </c>
      <c r="H186" s="322">
        <v>1044922.67</v>
      </c>
    </row>
    <row r="187" spans="1:8" ht="21.75" thickBot="1">
      <c r="A187" s="382"/>
      <c r="B187" s="190" t="s">
        <v>126</v>
      </c>
      <c r="C187" s="382"/>
      <c r="D187" s="348">
        <f>D177+D178+D179+D180+D181</f>
        <v>259603423.18000007</v>
      </c>
      <c r="E187" s="253"/>
      <c r="F187" s="387" t="s">
        <v>126</v>
      </c>
      <c r="G187" s="382"/>
      <c r="H187" s="384">
        <f>SUM(H177:H186)</f>
        <v>29807394.990000002</v>
      </c>
    </row>
    <row r="188" spans="1:8" ht="21.75" thickBot="1">
      <c r="A188" s="3">
        <v>11</v>
      </c>
      <c r="B188" s="337" t="s">
        <v>127</v>
      </c>
      <c r="C188" s="3"/>
      <c r="D188" s="385" t="s">
        <v>40</v>
      </c>
      <c r="E188" s="382">
        <v>11</v>
      </c>
      <c r="F188" s="253" t="s">
        <v>127</v>
      </c>
      <c r="G188" s="382"/>
      <c r="H188" s="436">
        <v>2391146.8400000036</v>
      </c>
    </row>
    <row r="189" spans="1:8" ht="21.75" thickBot="1">
      <c r="A189" s="382"/>
      <c r="B189" s="190" t="s">
        <v>42</v>
      </c>
      <c r="C189" s="382"/>
      <c r="D189" s="348">
        <f>D187</f>
        <v>259603423.18000007</v>
      </c>
      <c r="E189" s="253"/>
      <c r="F189" s="190" t="s">
        <v>42</v>
      </c>
      <c r="G189" s="382"/>
      <c r="H189" s="383">
        <v>32198541.83</v>
      </c>
    </row>
    <row r="190" spans="1:7" ht="21">
      <c r="A190" s="147"/>
      <c r="C190" s="147"/>
      <c r="G190" s="147"/>
    </row>
    <row r="191" spans="1:7" ht="21">
      <c r="A191" s="147"/>
      <c r="B191" s="132" t="s">
        <v>340</v>
      </c>
      <c r="C191" s="147"/>
      <c r="F191" s="132" t="s">
        <v>341</v>
      </c>
      <c r="G191" s="147"/>
    </row>
    <row r="192" spans="1:7" ht="21">
      <c r="A192" s="147"/>
      <c r="B192" s="132" t="s">
        <v>342</v>
      </c>
      <c r="C192" s="147"/>
      <c r="F192" s="132" t="s">
        <v>343</v>
      </c>
      <c r="G192" s="147"/>
    </row>
    <row r="193" spans="1:7" ht="21">
      <c r="A193" s="147"/>
      <c r="C193" s="147"/>
      <c r="G193" s="147"/>
    </row>
    <row r="198" spans="1:8" ht="21">
      <c r="A198" s="506" t="s">
        <v>367</v>
      </c>
      <c r="B198" s="506"/>
      <c r="C198" s="506"/>
      <c r="D198" s="506"/>
      <c r="E198" s="506"/>
      <c r="F198" s="506"/>
      <c r="G198" s="506"/>
      <c r="H198" s="506"/>
    </row>
    <row r="199" spans="1:8" ht="21.75" thickBot="1">
      <c r="A199" s="506" t="s">
        <v>101</v>
      </c>
      <c r="B199" s="506"/>
      <c r="C199" s="506"/>
      <c r="D199" s="506"/>
      <c r="E199" s="506"/>
      <c r="F199" s="506"/>
      <c r="G199" s="506"/>
      <c r="H199" s="506"/>
    </row>
    <row r="200" spans="1:8" ht="21.75" thickBot="1">
      <c r="A200" s="330" t="s">
        <v>2</v>
      </c>
      <c r="B200" s="520" t="s">
        <v>102</v>
      </c>
      <c r="C200" s="520"/>
      <c r="D200" s="520"/>
      <c r="E200" s="330" t="s">
        <v>2</v>
      </c>
      <c r="F200" s="520" t="s">
        <v>103</v>
      </c>
      <c r="G200" s="520"/>
      <c r="H200" s="520"/>
    </row>
    <row r="201" spans="1:8" ht="21.75" thickBot="1">
      <c r="A201" s="332" t="s">
        <v>199</v>
      </c>
      <c r="B201" s="19" t="s">
        <v>4</v>
      </c>
      <c r="C201" s="19" t="s">
        <v>104</v>
      </c>
      <c r="D201" s="19" t="s">
        <v>105</v>
      </c>
      <c r="E201" s="332" t="s">
        <v>199</v>
      </c>
      <c r="F201" s="190" t="s">
        <v>4</v>
      </c>
      <c r="G201" s="190" t="s">
        <v>104</v>
      </c>
      <c r="H201" s="190" t="s">
        <v>106</v>
      </c>
    </row>
    <row r="202" spans="1:8" ht="21">
      <c r="A202" s="13">
        <v>1</v>
      </c>
      <c r="B202" s="437" t="s">
        <v>107</v>
      </c>
      <c r="C202" s="438" t="s">
        <v>108</v>
      </c>
      <c r="D202" s="313">
        <v>399309675.28999996</v>
      </c>
      <c r="E202" s="13">
        <v>1</v>
      </c>
      <c r="F202" s="439" t="s">
        <v>368</v>
      </c>
      <c r="G202" s="440">
        <v>87013020</v>
      </c>
      <c r="H202" s="314">
        <v>11416125</v>
      </c>
    </row>
    <row r="203" spans="1:8" ht="21">
      <c r="A203" s="3">
        <v>2</v>
      </c>
      <c r="B203" s="441" t="s">
        <v>369</v>
      </c>
      <c r="C203" s="3">
        <v>12112090</v>
      </c>
      <c r="D203" s="442">
        <v>4457509.34</v>
      </c>
      <c r="E203" s="3">
        <v>2</v>
      </c>
      <c r="F203" s="443" t="s">
        <v>232</v>
      </c>
      <c r="G203" s="444">
        <v>11071000</v>
      </c>
      <c r="H203" s="315">
        <v>7796551.0200000005</v>
      </c>
    </row>
    <row r="204" spans="1:8" ht="21">
      <c r="A204" s="16">
        <v>3</v>
      </c>
      <c r="B204" s="441" t="s">
        <v>235</v>
      </c>
      <c r="C204" s="3">
        <v>10063019</v>
      </c>
      <c r="D204" s="442">
        <v>3423362.2800000003</v>
      </c>
      <c r="E204" s="16">
        <v>3</v>
      </c>
      <c r="F204" s="443" t="s">
        <v>370</v>
      </c>
      <c r="G204" s="444">
        <v>84132010</v>
      </c>
      <c r="H204" s="315">
        <v>4909611.05</v>
      </c>
    </row>
    <row r="205" spans="1:8" ht="21">
      <c r="A205" s="3">
        <v>4</v>
      </c>
      <c r="B205" s="445" t="s">
        <v>371</v>
      </c>
      <c r="C205" s="444">
        <v>44079900</v>
      </c>
      <c r="D205" s="316">
        <v>2608346.4000000004</v>
      </c>
      <c r="E205" s="3">
        <v>4</v>
      </c>
      <c r="F205" s="443" t="s">
        <v>372</v>
      </c>
      <c r="G205" s="444">
        <v>87032351</v>
      </c>
      <c r="H205" s="315">
        <v>2903635.6900000004</v>
      </c>
    </row>
    <row r="206" spans="1:8" ht="21">
      <c r="A206" s="16">
        <v>5</v>
      </c>
      <c r="B206" s="446" t="s">
        <v>373</v>
      </c>
      <c r="C206" s="444">
        <v>44092900</v>
      </c>
      <c r="D206" s="317">
        <v>1883299.28</v>
      </c>
      <c r="E206" s="16">
        <v>5</v>
      </c>
      <c r="F206" s="443" t="s">
        <v>149</v>
      </c>
      <c r="G206" s="447" t="s">
        <v>262</v>
      </c>
      <c r="H206" s="315">
        <v>2228427.6</v>
      </c>
    </row>
    <row r="207" spans="1:8" ht="21">
      <c r="A207" s="3">
        <v>6</v>
      </c>
      <c r="B207" s="446" t="s">
        <v>235</v>
      </c>
      <c r="C207" s="444">
        <v>10093019</v>
      </c>
      <c r="D207" s="317">
        <v>676273.89</v>
      </c>
      <c r="E207" s="3">
        <v>6</v>
      </c>
      <c r="F207" s="443" t="s">
        <v>374</v>
      </c>
      <c r="G207" s="444">
        <v>76071990</v>
      </c>
      <c r="H207" s="315">
        <v>1988323.66</v>
      </c>
    </row>
    <row r="208" spans="1:8" ht="21">
      <c r="A208" s="16">
        <v>7</v>
      </c>
      <c r="B208" s="446" t="s">
        <v>31</v>
      </c>
      <c r="C208" s="444">
        <v>44123100</v>
      </c>
      <c r="D208" s="317">
        <v>225210.39</v>
      </c>
      <c r="E208" s="16">
        <v>7</v>
      </c>
      <c r="F208" s="443" t="s">
        <v>375</v>
      </c>
      <c r="G208" s="444">
        <v>87060011</v>
      </c>
      <c r="H208" s="315">
        <v>1134247.69</v>
      </c>
    </row>
    <row r="209" spans="1:8" ht="21">
      <c r="A209" s="3">
        <v>8</v>
      </c>
      <c r="B209" s="398"/>
      <c r="C209" s="399"/>
      <c r="D209" s="442"/>
      <c r="E209" s="3">
        <v>8</v>
      </c>
      <c r="F209" s="443" t="s">
        <v>376</v>
      </c>
      <c r="G209" s="444">
        <v>39269039</v>
      </c>
      <c r="H209" s="317">
        <v>1074029.04</v>
      </c>
    </row>
    <row r="210" spans="1:8" ht="21">
      <c r="A210" s="16">
        <v>9</v>
      </c>
      <c r="B210" s="337"/>
      <c r="C210" s="302"/>
      <c r="D210" s="442"/>
      <c r="E210" s="16">
        <v>9</v>
      </c>
      <c r="F210" s="443" t="s">
        <v>159</v>
      </c>
      <c r="G210" s="444">
        <v>29172000</v>
      </c>
      <c r="H210" s="317">
        <v>479477.25</v>
      </c>
    </row>
    <row r="211" spans="1:8" ht="21.75" thickBot="1">
      <c r="A211" s="7">
        <v>10</v>
      </c>
      <c r="B211" s="407"/>
      <c r="C211" s="408"/>
      <c r="D211" s="20"/>
      <c r="E211" s="7">
        <v>10</v>
      </c>
      <c r="F211" s="448" t="s">
        <v>377</v>
      </c>
      <c r="G211" s="449">
        <v>87079010</v>
      </c>
      <c r="H211" s="318">
        <v>474816.12</v>
      </c>
    </row>
    <row r="212" spans="1:8" ht="21.75" thickBot="1">
      <c r="A212" s="382"/>
      <c r="B212" s="190" t="s">
        <v>126</v>
      </c>
      <c r="C212" s="382"/>
      <c r="D212" s="348">
        <f>D202+D203+D204+D205+D206+D207+D208</f>
        <v>412583676.8699998</v>
      </c>
      <c r="E212" s="253"/>
      <c r="F212" s="387" t="s">
        <v>126</v>
      </c>
      <c r="G212" s="382"/>
      <c r="H212" s="384">
        <f>SUM(H202:H211)</f>
        <v>34405244.12</v>
      </c>
    </row>
    <row r="213" spans="1:8" ht="21.75" thickBot="1">
      <c r="A213" s="3">
        <v>11</v>
      </c>
      <c r="B213" s="337" t="s">
        <v>127</v>
      </c>
      <c r="C213" s="3"/>
      <c r="D213" s="385" t="s">
        <v>40</v>
      </c>
      <c r="E213" s="382">
        <v>11</v>
      </c>
      <c r="F213" s="253" t="s">
        <v>127</v>
      </c>
      <c r="G213" s="382"/>
      <c r="H213" s="386">
        <v>634876.1200000048</v>
      </c>
    </row>
    <row r="214" spans="1:8" ht="21.75" thickBot="1">
      <c r="A214" s="382"/>
      <c r="B214" s="190" t="s">
        <v>42</v>
      </c>
      <c r="C214" s="382"/>
      <c r="D214" s="348">
        <f>D212</f>
        <v>412583676.8699998</v>
      </c>
      <c r="E214" s="253"/>
      <c r="F214" s="190" t="s">
        <v>42</v>
      </c>
      <c r="G214" s="382"/>
      <c r="H214" s="383">
        <v>35040120.24</v>
      </c>
    </row>
    <row r="215" spans="1:7" ht="21">
      <c r="A215" s="147"/>
      <c r="B215" s="132" t="s">
        <v>378</v>
      </c>
      <c r="C215" s="147"/>
      <c r="F215" s="132" t="s">
        <v>379</v>
      </c>
      <c r="G215" s="147"/>
    </row>
    <row r="216" spans="1:7" ht="21">
      <c r="A216" s="147"/>
      <c r="B216" s="132" t="s">
        <v>380</v>
      </c>
      <c r="C216" s="147"/>
      <c r="F216" s="132" t="s">
        <v>381</v>
      </c>
      <c r="G216" s="147"/>
    </row>
    <row r="223" spans="1:8" ht="21">
      <c r="A223" s="506" t="s">
        <v>396</v>
      </c>
      <c r="B223" s="506"/>
      <c r="C223" s="506"/>
      <c r="D223" s="506"/>
      <c r="E223" s="506"/>
      <c r="F223" s="506"/>
      <c r="G223" s="506"/>
      <c r="H223" s="506"/>
    </row>
    <row r="224" spans="1:8" ht="21.75" thickBot="1">
      <c r="A224" s="506" t="s">
        <v>101</v>
      </c>
      <c r="B224" s="506"/>
      <c r="C224" s="506"/>
      <c r="D224" s="506"/>
      <c r="E224" s="506"/>
      <c r="F224" s="506"/>
      <c r="G224" s="506"/>
      <c r="H224" s="506"/>
    </row>
    <row r="225" spans="1:8" ht="21.75" thickBot="1">
      <c r="A225" s="330" t="s">
        <v>2</v>
      </c>
      <c r="B225" s="520" t="s">
        <v>102</v>
      </c>
      <c r="C225" s="520"/>
      <c r="D225" s="520"/>
      <c r="E225" s="330" t="s">
        <v>2</v>
      </c>
      <c r="F225" s="520" t="s">
        <v>103</v>
      </c>
      <c r="G225" s="520"/>
      <c r="H225" s="520"/>
    </row>
    <row r="226" spans="1:8" ht="21.75" thickBot="1">
      <c r="A226" s="332" t="s">
        <v>199</v>
      </c>
      <c r="B226" s="19" t="s">
        <v>4</v>
      </c>
      <c r="C226" s="19" t="s">
        <v>104</v>
      </c>
      <c r="D226" s="19" t="s">
        <v>105</v>
      </c>
      <c r="E226" s="332" t="s">
        <v>199</v>
      </c>
      <c r="F226" s="190" t="s">
        <v>4</v>
      </c>
      <c r="G226" s="190" t="s">
        <v>104</v>
      </c>
      <c r="H226" s="190" t="s">
        <v>106</v>
      </c>
    </row>
    <row r="227" spans="1:8" ht="42">
      <c r="A227" s="13">
        <v>1</v>
      </c>
      <c r="B227" s="450" t="s">
        <v>107</v>
      </c>
      <c r="C227" s="451" t="s">
        <v>108</v>
      </c>
      <c r="D227" s="14">
        <v>322830092.9900001</v>
      </c>
      <c r="E227" s="13">
        <v>1</v>
      </c>
      <c r="F227" s="452" t="s">
        <v>397</v>
      </c>
      <c r="G227" s="453">
        <v>84212129</v>
      </c>
      <c r="H227" s="15">
        <v>43907851.32</v>
      </c>
    </row>
    <row r="228" spans="1:8" ht="21">
      <c r="A228" s="3">
        <v>2</v>
      </c>
      <c r="B228" s="454" t="s">
        <v>398</v>
      </c>
      <c r="C228" s="455">
        <v>44079900</v>
      </c>
      <c r="D228" s="456">
        <v>8065386.4</v>
      </c>
      <c r="E228" s="3">
        <v>2</v>
      </c>
      <c r="F228" s="457" t="s">
        <v>399</v>
      </c>
      <c r="G228" s="455">
        <v>85366911</v>
      </c>
      <c r="H228" s="4">
        <v>40931238.72</v>
      </c>
    </row>
    <row r="229" spans="1:8" ht="42">
      <c r="A229" s="16">
        <v>3</v>
      </c>
      <c r="B229" s="345" t="s">
        <v>235</v>
      </c>
      <c r="C229" s="458">
        <v>10063019</v>
      </c>
      <c r="D229" s="17">
        <v>5815347.7700000005</v>
      </c>
      <c r="E229" s="16">
        <v>3</v>
      </c>
      <c r="F229" s="459" t="s">
        <v>400</v>
      </c>
      <c r="G229" s="458">
        <v>87013020</v>
      </c>
      <c r="H229" s="18">
        <v>26830514.990000002</v>
      </c>
    </row>
    <row r="230" spans="1:8" ht="21">
      <c r="A230" s="3">
        <v>4</v>
      </c>
      <c r="B230" s="454" t="s">
        <v>401</v>
      </c>
      <c r="C230" s="455">
        <v>11042990</v>
      </c>
      <c r="D230" s="6">
        <v>636799.85</v>
      </c>
      <c r="E230" s="3">
        <v>4</v>
      </c>
      <c r="F230" s="457" t="s">
        <v>402</v>
      </c>
      <c r="G230" s="455">
        <v>39021020</v>
      </c>
      <c r="H230" s="4">
        <v>1163361.82</v>
      </c>
    </row>
    <row r="231" spans="1:8" ht="21">
      <c r="A231" s="16">
        <v>5</v>
      </c>
      <c r="B231" s="454"/>
      <c r="C231" s="444"/>
      <c r="D231" s="6"/>
      <c r="E231" s="16">
        <v>5</v>
      </c>
      <c r="F231" s="457" t="s">
        <v>403</v>
      </c>
      <c r="G231" s="455">
        <v>17019911</v>
      </c>
      <c r="H231" s="6">
        <v>557477.47</v>
      </c>
    </row>
    <row r="232" spans="1:8" ht="21">
      <c r="A232" s="3">
        <v>6</v>
      </c>
      <c r="B232" s="454"/>
      <c r="C232" s="444"/>
      <c r="D232" s="6"/>
      <c r="E232" s="3">
        <v>6</v>
      </c>
      <c r="F232" s="457" t="s">
        <v>404</v>
      </c>
      <c r="G232" s="455">
        <v>15180014</v>
      </c>
      <c r="H232" s="6">
        <v>368145.6</v>
      </c>
    </row>
    <row r="233" spans="1:8" ht="21">
      <c r="A233" s="16">
        <v>7</v>
      </c>
      <c r="B233" s="454"/>
      <c r="C233" s="444"/>
      <c r="D233" s="6"/>
      <c r="E233" s="16">
        <v>7</v>
      </c>
      <c r="F233" s="457" t="s">
        <v>124</v>
      </c>
      <c r="G233" s="455">
        <v>22041000</v>
      </c>
      <c r="H233" s="6">
        <v>261530.63</v>
      </c>
    </row>
    <row r="234" spans="1:8" ht="21">
      <c r="A234" s="3">
        <v>8</v>
      </c>
      <c r="B234" s="421"/>
      <c r="C234" s="399"/>
      <c r="D234" s="381"/>
      <c r="E234" s="3">
        <v>8</v>
      </c>
      <c r="F234" s="457" t="s">
        <v>405</v>
      </c>
      <c r="G234" s="455">
        <v>39232900</v>
      </c>
      <c r="H234" s="6">
        <v>131888.16</v>
      </c>
    </row>
    <row r="235" spans="1:8" ht="21">
      <c r="A235" s="16">
        <v>9</v>
      </c>
      <c r="B235" s="337"/>
      <c r="C235" s="302"/>
      <c r="D235" s="381"/>
      <c r="E235" s="16">
        <v>9</v>
      </c>
      <c r="F235" s="460"/>
      <c r="G235" s="444"/>
      <c r="H235" s="6"/>
    </row>
    <row r="236" spans="1:8" ht="21.75" thickBot="1">
      <c r="A236" s="19">
        <v>10</v>
      </c>
      <c r="B236" s="407"/>
      <c r="C236" s="408"/>
      <c r="D236" s="20"/>
      <c r="E236" s="7">
        <v>10</v>
      </c>
      <c r="F236" s="461"/>
      <c r="G236" s="449"/>
      <c r="H236" s="20"/>
    </row>
    <row r="237" spans="1:8" ht="21.75" thickBot="1">
      <c r="A237" s="190"/>
      <c r="B237" s="190" t="s">
        <v>126</v>
      </c>
      <c r="C237" s="382"/>
      <c r="D237" s="348">
        <v>337347627.0100001</v>
      </c>
      <c r="E237" s="253"/>
      <c r="F237" s="462" t="s">
        <v>126</v>
      </c>
      <c r="G237" s="382"/>
      <c r="H237" s="384">
        <v>114152008.70999998</v>
      </c>
    </row>
    <row r="238" spans="1:8" ht="21.75" thickBot="1">
      <c r="A238" s="463">
        <v>11</v>
      </c>
      <c r="B238" s="464" t="s">
        <v>127</v>
      </c>
      <c r="C238" s="3"/>
      <c r="D238" s="385" t="s">
        <v>40</v>
      </c>
      <c r="E238" s="382">
        <v>11</v>
      </c>
      <c r="F238" s="253" t="s">
        <v>127</v>
      </c>
      <c r="G238" s="382"/>
      <c r="H238" s="386" t="s">
        <v>40</v>
      </c>
    </row>
    <row r="239" spans="1:8" ht="21.75" thickBot="1">
      <c r="A239" s="382"/>
      <c r="B239" s="190" t="s">
        <v>42</v>
      </c>
      <c r="C239" s="382"/>
      <c r="D239" s="348">
        <v>337347627.0100001</v>
      </c>
      <c r="E239" s="253"/>
      <c r="F239" s="190" t="s">
        <v>42</v>
      </c>
      <c r="G239" s="382"/>
      <c r="H239" s="383">
        <v>114152008.70999998</v>
      </c>
    </row>
    <row r="240" spans="1:8" ht="21">
      <c r="A240" s="192"/>
      <c r="B240" s="162"/>
      <c r="C240" s="192"/>
      <c r="D240" s="21"/>
      <c r="E240" s="193"/>
      <c r="F240" s="162"/>
      <c r="G240" s="192"/>
      <c r="H240" s="21"/>
    </row>
    <row r="241" spans="1:7" ht="21">
      <c r="A241" s="147"/>
      <c r="B241" s="132" t="s">
        <v>406</v>
      </c>
      <c r="C241" s="147"/>
      <c r="F241" s="132" t="s">
        <v>379</v>
      </c>
      <c r="G241" s="147"/>
    </row>
    <row r="242" spans="1:7" ht="21">
      <c r="A242" s="147"/>
      <c r="B242" s="132" t="s">
        <v>407</v>
      </c>
      <c r="C242" s="147"/>
      <c r="F242" s="132" t="s">
        <v>408</v>
      </c>
      <c r="G242" s="147"/>
    </row>
    <row r="243" spans="1:7" ht="21">
      <c r="A243" s="147"/>
      <c r="C243" s="147"/>
      <c r="G243" s="147"/>
    </row>
    <row r="246" spans="1:8" ht="21">
      <c r="A246" s="506" t="s">
        <v>415</v>
      </c>
      <c r="B246" s="506"/>
      <c r="C246" s="506"/>
      <c r="D246" s="506"/>
      <c r="E246" s="506"/>
      <c r="F246" s="506"/>
      <c r="G246" s="506"/>
      <c r="H246" s="506"/>
    </row>
    <row r="247" spans="1:8" ht="21.75" thickBot="1">
      <c r="A247" s="506" t="s">
        <v>101</v>
      </c>
      <c r="B247" s="506"/>
      <c r="C247" s="506"/>
      <c r="D247" s="506"/>
      <c r="E247" s="506"/>
      <c r="F247" s="506"/>
      <c r="G247" s="506"/>
      <c r="H247" s="506"/>
    </row>
    <row r="248" spans="1:8" ht="21.75" thickBot="1">
      <c r="A248" s="330" t="s">
        <v>2</v>
      </c>
      <c r="B248" s="520" t="s">
        <v>102</v>
      </c>
      <c r="C248" s="520"/>
      <c r="D248" s="520"/>
      <c r="E248" s="330" t="s">
        <v>2</v>
      </c>
      <c r="F248" s="520" t="s">
        <v>103</v>
      </c>
      <c r="G248" s="520"/>
      <c r="H248" s="520"/>
    </row>
    <row r="249" spans="1:8" ht="21.75" thickBot="1">
      <c r="A249" s="332" t="s">
        <v>199</v>
      </c>
      <c r="B249" s="349" t="s">
        <v>4</v>
      </c>
      <c r="C249" s="190" t="s">
        <v>104</v>
      </c>
      <c r="D249" s="350" t="s">
        <v>105</v>
      </c>
      <c r="E249" s="332" t="s">
        <v>199</v>
      </c>
      <c r="F249" s="190" t="s">
        <v>4</v>
      </c>
      <c r="G249" s="190" t="s">
        <v>104</v>
      </c>
      <c r="H249" s="190" t="s">
        <v>106</v>
      </c>
    </row>
    <row r="250" spans="1:8" ht="21">
      <c r="A250" s="13">
        <v>1</v>
      </c>
      <c r="B250" s="465" t="s">
        <v>107</v>
      </c>
      <c r="C250" s="466" t="s">
        <v>108</v>
      </c>
      <c r="D250" s="24">
        <v>75338600.25</v>
      </c>
      <c r="E250" s="13">
        <v>1</v>
      </c>
      <c r="F250" s="467" t="s">
        <v>416</v>
      </c>
      <c r="G250" s="468">
        <v>85441990</v>
      </c>
      <c r="H250" s="15">
        <v>71271731.82</v>
      </c>
    </row>
    <row r="251" spans="1:8" ht="21">
      <c r="A251" s="3">
        <v>2</v>
      </c>
      <c r="B251" s="429" t="s">
        <v>417</v>
      </c>
      <c r="C251" s="469">
        <v>44079900</v>
      </c>
      <c r="D251" s="25">
        <v>5963086.420000001</v>
      </c>
      <c r="E251" s="3">
        <v>2</v>
      </c>
      <c r="F251" s="470" t="s">
        <v>223</v>
      </c>
      <c r="G251" s="455">
        <v>84742029</v>
      </c>
      <c r="H251" s="4">
        <v>18141091.13</v>
      </c>
    </row>
    <row r="252" spans="1:8" ht="21">
      <c r="A252" s="3">
        <v>3</v>
      </c>
      <c r="B252" s="429" t="s">
        <v>235</v>
      </c>
      <c r="C252" s="469">
        <v>10063019</v>
      </c>
      <c r="D252" s="25">
        <v>4331368.94</v>
      </c>
      <c r="E252" s="3">
        <v>3</v>
      </c>
      <c r="F252" s="471" t="s">
        <v>232</v>
      </c>
      <c r="G252" s="472">
        <v>11071000</v>
      </c>
      <c r="H252" s="18">
        <v>10301598.71</v>
      </c>
    </row>
    <row r="253" spans="1:8" ht="21">
      <c r="A253" s="3">
        <v>4</v>
      </c>
      <c r="B253" s="429" t="s">
        <v>418</v>
      </c>
      <c r="C253" s="469">
        <v>44039990</v>
      </c>
      <c r="D253" s="25">
        <v>1737490.91</v>
      </c>
      <c r="E253" s="3">
        <v>4</v>
      </c>
      <c r="F253" s="471" t="s">
        <v>419</v>
      </c>
      <c r="G253" s="472">
        <v>87032354</v>
      </c>
      <c r="H253" s="4">
        <v>5898661.089999999</v>
      </c>
    </row>
    <row r="254" spans="1:8" ht="21">
      <c r="A254" s="3">
        <v>5</v>
      </c>
      <c r="B254" s="429" t="s">
        <v>420</v>
      </c>
      <c r="C254" s="469">
        <v>44092900</v>
      </c>
      <c r="D254" s="25">
        <v>856706.6</v>
      </c>
      <c r="E254" s="3">
        <v>5</v>
      </c>
      <c r="F254" s="471" t="s">
        <v>421</v>
      </c>
      <c r="G254" s="472">
        <v>18063190</v>
      </c>
      <c r="H254" s="6">
        <v>3964683.34</v>
      </c>
    </row>
    <row r="255" spans="1:8" ht="21">
      <c r="A255" s="3"/>
      <c r="B255" s="454"/>
      <c r="C255" s="444"/>
      <c r="D255" s="25"/>
      <c r="E255" s="3">
        <v>6</v>
      </c>
      <c r="F255" s="471" t="s">
        <v>149</v>
      </c>
      <c r="G255" s="473" t="s">
        <v>262</v>
      </c>
      <c r="H255" s="6">
        <v>2336897.43</v>
      </c>
    </row>
    <row r="256" spans="1:8" ht="21">
      <c r="A256" s="16"/>
      <c r="B256" s="454"/>
      <c r="C256" s="444"/>
      <c r="D256" s="6"/>
      <c r="E256" s="3">
        <v>7</v>
      </c>
      <c r="F256" s="471" t="s">
        <v>422</v>
      </c>
      <c r="G256" s="472">
        <v>85185000</v>
      </c>
      <c r="H256" s="6">
        <v>2054412.55</v>
      </c>
    </row>
    <row r="257" spans="1:8" ht="21">
      <c r="A257" s="3"/>
      <c r="B257" s="421"/>
      <c r="C257" s="399"/>
      <c r="D257" s="381"/>
      <c r="E257" s="3">
        <v>8</v>
      </c>
      <c r="F257" s="471" t="s">
        <v>423</v>
      </c>
      <c r="G257" s="472">
        <v>85151990</v>
      </c>
      <c r="H257" s="6">
        <v>1558773.75</v>
      </c>
    </row>
    <row r="258" spans="1:8" ht="21">
      <c r="A258" s="16"/>
      <c r="B258" s="337"/>
      <c r="C258" s="302"/>
      <c r="D258" s="381"/>
      <c r="E258" s="3">
        <v>9</v>
      </c>
      <c r="F258" s="471" t="s">
        <v>402</v>
      </c>
      <c r="G258" s="472">
        <v>39011090</v>
      </c>
      <c r="H258" s="6">
        <v>1353415.5</v>
      </c>
    </row>
    <row r="259" spans="1:8" ht="21.75" thickBot="1">
      <c r="A259" s="19"/>
      <c r="B259" s="407"/>
      <c r="C259" s="408"/>
      <c r="D259" s="20"/>
      <c r="E259" s="7">
        <v>10</v>
      </c>
      <c r="F259" s="474" t="s">
        <v>424</v>
      </c>
      <c r="G259" s="475">
        <v>35061000</v>
      </c>
      <c r="H259" s="20">
        <v>989452.84</v>
      </c>
    </row>
    <row r="260" spans="1:8" ht="21.75" thickBot="1">
      <c r="A260" s="190"/>
      <c r="B260" s="190" t="s">
        <v>126</v>
      </c>
      <c r="C260" s="382"/>
      <c r="D260" s="348">
        <v>88227253.11999999</v>
      </c>
      <c r="E260" s="253"/>
      <c r="F260" s="462" t="s">
        <v>126</v>
      </c>
      <c r="G260" s="382"/>
      <c r="H260" s="384">
        <v>117870718.16000001</v>
      </c>
    </row>
    <row r="261" spans="1:8" ht="21.75" thickBot="1">
      <c r="A261" s="463">
        <v>11</v>
      </c>
      <c r="B261" s="464" t="s">
        <v>127</v>
      </c>
      <c r="C261" s="3"/>
      <c r="D261" s="385" t="s">
        <v>40</v>
      </c>
      <c r="E261" s="382">
        <v>11</v>
      </c>
      <c r="F261" s="253" t="s">
        <v>127</v>
      </c>
      <c r="G261" s="382"/>
      <c r="H261" s="386">
        <v>2083593.4600000083</v>
      </c>
    </row>
    <row r="262" spans="1:8" ht="21.75" thickBot="1">
      <c r="A262" s="382"/>
      <c r="B262" s="190" t="s">
        <v>42</v>
      </c>
      <c r="C262" s="382"/>
      <c r="D262" s="348">
        <v>88227253.11999999</v>
      </c>
      <c r="E262" s="253"/>
      <c r="F262" s="190" t="s">
        <v>42</v>
      </c>
      <c r="G262" s="382"/>
      <c r="H262" s="383">
        <v>119954311.62</v>
      </c>
    </row>
    <row r="263" spans="1:8" ht="21">
      <c r="A263" s="192"/>
      <c r="B263" s="162"/>
      <c r="C263" s="192"/>
      <c r="D263" s="21"/>
      <c r="E263" s="193"/>
      <c r="F263" s="162"/>
      <c r="G263" s="192"/>
      <c r="H263" s="21"/>
    </row>
    <row r="264" spans="2:6" ht="21">
      <c r="B264" s="132" t="s">
        <v>425</v>
      </c>
      <c r="F264" s="132" t="s">
        <v>426</v>
      </c>
    </row>
    <row r="265" spans="2:6" ht="21">
      <c r="B265" s="132" t="s">
        <v>427</v>
      </c>
      <c r="F265" s="132" t="s">
        <v>428</v>
      </c>
    </row>
    <row r="271" spans="1:8" ht="21">
      <c r="A271" s="506" t="s">
        <v>437</v>
      </c>
      <c r="B271" s="506"/>
      <c r="C271" s="506"/>
      <c r="D271" s="506"/>
      <c r="E271" s="506"/>
      <c r="F271" s="506"/>
      <c r="G271" s="506"/>
      <c r="H271" s="506"/>
    </row>
    <row r="272" spans="1:8" ht="21.75" thickBot="1">
      <c r="A272" s="506" t="s">
        <v>101</v>
      </c>
      <c r="B272" s="506"/>
      <c r="C272" s="506"/>
      <c r="D272" s="506"/>
      <c r="E272" s="506"/>
      <c r="F272" s="506"/>
      <c r="G272" s="506"/>
      <c r="H272" s="506"/>
    </row>
    <row r="273" spans="1:8" ht="21.75" thickBot="1">
      <c r="A273" s="330" t="s">
        <v>2</v>
      </c>
      <c r="B273" s="520" t="s">
        <v>102</v>
      </c>
      <c r="C273" s="520"/>
      <c r="D273" s="520"/>
      <c r="E273" s="330" t="s">
        <v>2</v>
      </c>
      <c r="F273" s="520" t="s">
        <v>103</v>
      </c>
      <c r="G273" s="520"/>
      <c r="H273" s="520"/>
    </row>
    <row r="274" spans="1:8" ht="21.75" thickBot="1">
      <c r="A274" s="332" t="s">
        <v>199</v>
      </c>
      <c r="B274" s="349" t="s">
        <v>4</v>
      </c>
      <c r="C274" s="190" t="s">
        <v>104</v>
      </c>
      <c r="D274" s="350" t="s">
        <v>105</v>
      </c>
      <c r="E274" s="332" t="s">
        <v>199</v>
      </c>
      <c r="F274" s="190" t="s">
        <v>4</v>
      </c>
      <c r="G274" s="190" t="s">
        <v>104</v>
      </c>
      <c r="H274" s="190" t="s">
        <v>106</v>
      </c>
    </row>
    <row r="275" spans="1:8" ht="21">
      <c r="A275" s="13">
        <v>1</v>
      </c>
      <c r="B275" s="450" t="s">
        <v>107</v>
      </c>
      <c r="C275" s="476" t="s">
        <v>108</v>
      </c>
      <c r="D275" s="14">
        <v>32530518.07</v>
      </c>
      <c r="E275" s="13">
        <v>1</v>
      </c>
      <c r="F275" s="477" t="s">
        <v>310</v>
      </c>
      <c r="G275" s="478">
        <v>11071000</v>
      </c>
      <c r="H275" s="15">
        <v>7389261.620000001</v>
      </c>
    </row>
    <row r="276" spans="1:8" ht="21">
      <c r="A276" s="3">
        <v>2</v>
      </c>
      <c r="B276" s="454" t="s">
        <v>438</v>
      </c>
      <c r="C276" s="479">
        <v>44079900</v>
      </c>
      <c r="D276" s="6">
        <v>9632185.200000001</v>
      </c>
      <c r="E276" s="3">
        <v>2</v>
      </c>
      <c r="F276" s="480" t="s">
        <v>439</v>
      </c>
      <c r="G276" s="479">
        <v>85013120</v>
      </c>
      <c r="H276" s="4">
        <v>7285432.52</v>
      </c>
    </row>
    <row r="277" spans="1:8" ht="21">
      <c r="A277" s="3">
        <v>3</v>
      </c>
      <c r="B277" s="454" t="s">
        <v>235</v>
      </c>
      <c r="C277" s="479">
        <v>10063019</v>
      </c>
      <c r="D277" s="6">
        <v>4680933.3100000005</v>
      </c>
      <c r="E277" s="5">
        <v>3</v>
      </c>
      <c r="F277" s="422" t="s">
        <v>440</v>
      </c>
      <c r="G277" s="3">
        <v>87030011</v>
      </c>
      <c r="H277" s="6">
        <v>7253430.14</v>
      </c>
    </row>
    <row r="278" spans="1:8" ht="21">
      <c r="A278" s="3">
        <v>4</v>
      </c>
      <c r="B278" s="481" t="s">
        <v>208</v>
      </c>
      <c r="C278" s="479">
        <v>44092900</v>
      </c>
      <c r="D278" s="6">
        <v>1038352.99</v>
      </c>
      <c r="E278" s="3">
        <v>4</v>
      </c>
      <c r="F278" s="422" t="s">
        <v>441</v>
      </c>
      <c r="G278" s="3">
        <v>87054000</v>
      </c>
      <c r="H278" s="6">
        <v>7232516.24</v>
      </c>
    </row>
    <row r="279" spans="1:8" ht="21">
      <c r="A279" s="3">
        <v>5</v>
      </c>
      <c r="B279" s="429"/>
      <c r="C279" s="469"/>
      <c r="D279" s="25"/>
      <c r="E279" s="3">
        <v>5</v>
      </c>
      <c r="F279" s="422" t="s">
        <v>442</v>
      </c>
      <c r="G279" s="3">
        <v>30041016</v>
      </c>
      <c r="H279" s="6">
        <v>5551091.5</v>
      </c>
    </row>
    <row r="280" spans="1:8" ht="21">
      <c r="A280" s="3">
        <v>6</v>
      </c>
      <c r="B280" s="454"/>
      <c r="C280" s="444"/>
      <c r="D280" s="25"/>
      <c r="E280" s="3">
        <v>6</v>
      </c>
      <c r="F280" s="422" t="s">
        <v>443</v>
      </c>
      <c r="G280" s="3">
        <v>9019020</v>
      </c>
      <c r="H280" s="6">
        <v>5299949.760000001</v>
      </c>
    </row>
    <row r="281" spans="1:8" ht="21">
      <c r="A281" s="3">
        <v>7</v>
      </c>
      <c r="B281" s="454"/>
      <c r="C281" s="444"/>
      <c r="D281" s="6"/>
      <c r="E281" s="3">
        <v>7</v>
      </c>
      <c r="F281" s="422" t="s">
        <v>152</v>
      </c>
      <c r="G281" s="3">
        <v>48115120</v>
      </c>
      <c r="H281" s="6">
        <v>4273667.19</v>
      </c>
    </row>
    <row r="282" spans="1:8" ht="21">
      <c r="A282" s="3">
        <v>8</v>
      </c>
      <c r="B282" s="421"/>
      <c r="C282" s="399"/>
      <c r="D282" s="381"/>
      <c r="E282" s="3">
        <v>8</v>
      </c>
      <c r="F282" s="422" t="s">
        <v>124</v>
      </c>
      <c r="G282" s="3">
        <v>22042111</v>
      </c>
      <c r="H282" s="6">
        <v>3360000</v>
      </c>
    </row>
    <row r="283" spans="1:8" ht="21">
      <c r="A283" s="3">
        <v>9</v>
      </c>
      <c r="B283" s="337"/>
      <c r="C283" s="302"/>
      <c r="D283" s="381"/>
      <c r="E283" s="3">
        <v>9</v>
      </c>
      <c r="F283" s="422" t="s">
        <v>444</v>
      </c>
      <c r="G283" s="3">
        <v>39241000</v>
      </c>
      <c r="H283" s="6">
        <v>624837.64</v>
      </c>
    </row>
    <row r="284" spans="1:8" ht="21.75" thickBot="1">
      <c r="A284" s="3">
        <v>10</v>
      </c>
      <c r="B284" s="407"/>
      <c r="C284" s="408"/>
      <c r="D284" s="20"/>
      <c r="E284" s="3">
        <v>10</v>
      </c>
      <c r="F284" s="422" t="s">
        <v>267</v>
      </c>
      <c r="G284" s="7">
        <v>69141000</v>
      </c>
      <c r="H284" s="6">
        <v>474033.21</v>
      </c>
    </row>
    <row r="285" spans="1:8" ht="21.75" thickBot="1">
      <c r="A285" s="190"/>
      <c r="B285" s="190" t="s">
        <v>126</v>
      </c>
      <c r="C285" s="382"/>
      <c r="D285" s="348">
        <v>47881989.57000001</v>
      </c>
      <c r="E285" s="253"/>
      <c r="F285" s="462" t="s">
        <v>126</v>
      </c>
      <c r="G285" s="382"/>
      <c r="H285" s="384">
        <v>48744219.82</v>
      </c>
    </row>
    <row r="286" spans="1:8" ht="21.75" thickBot="1">
      <c r="A286" s="463">
        <v>11</v>
      </c>
      <c r="B286" s="464" t="s">
        <v>127</v>
      </c>
      <c r="C286" s="3"/>
      <c r="D286" s="385" t="s">
        <v>40</v>
      </c>
      <c r="E286" s="382">
        <v>11</v>
      </c>
      <c r="F286" s="253" t="s">
        <v>127</v>
      </c>
      <c r="G286" s="382"/>
      <c r="H286" s="386">
        <v>448790.60999999195</v>
      </c>
    </row>
    <row r="287" spans="1:8" ht="21.75" thickBot="1">
      <c r="A287" s="382"/>
      <c r="B287" s="190" t="s">
        <v>42</v>
      </c>
      <c r="C287" s="382"/>
      <c r="D287" s="348">
        <v>47881989.57000001</v>
      </c>
      <c r="E287" s="253"/>
      <c r="F287" s="190" t="s">
        <v>42</v>
      </c>
      <c r="G287" s="382"/>
      <c r="H287" s="383">
        <v>49193010.43</v>
      </c>
    </row>
    <row r="288" spans="1:8" ht="21">
      <c r="A288" s="192"/>
      <c r="B288" s="162"/>
      <c r="C288" s="192"/>
      <c r="D288" s="21"/>
      <c r="E288" s="193"/>
      <c r="F288" s="162"/>
      <c r="G288" s="192"/>
      <c r="H288" s="21"/>
    </row>
    <row r="289" spans="2:6" ht="21">
      <c r="B289" s="132" t="s">
        <v>445</v>
      </c>
      <c r="F289" s="132" t="s">
        <v>446</v>
      </c>
    </row>
    <row r="290" spans="2:6" ht="21">
      <c r="B290" s="132" t="s">
        <v>447</v>
      </c>
      <c r="F290" s="132" t="s">
        <v>448</v>
      </c>
    </row>
  </sheetData>
  <sheetProtection/>
  <mergeCells count="52">
    <mergeCell ref="A271:H271"/>
    <mergeCell ref="A272:H272"/>
    <mergeCell ref="B273:D273"/>
    <mergeCell ref="F273:H273"/>
    <mergeCell ref="B225:D225"/>
    <mergeCell ref="F225:H225"/>
    <mergeCell ref="A246:H246"/>
    <mergeCell ref="A247:H247"/>
    <mergeCell ref="B248:D248"/>
    <mergeCell ref="F248:H248"/>
    <mergeCell ref="A198:H198"/>
    <mergeCell ref="A199:H199"/>
    <mergeCell ref="B200:D200"/>
    <mergeCell ref="F200:H200"/>
    <mergeCell ref="A223:H223"/>
    <mergeCell ref="A224:H224"/>
    <mergeCell ref="B151:D151"/>
    <mergeCell ref="F151:H151"/>
    <mergeCell ref="B175:D175"/>
    <mergeCell ref="F175:H175"/>
    <mergeCell ref="A173:H173"/>
    <mergeCell ref="A174:H174"/>
    <mergeCell ref="A124:H124"/>
    <mergeCell ref="A125:H125"/>
    <mergeCell ref="B126:D126"/>
    <mergeCell ref="F126:H126"/>
    <mergeCell ref="A149:H149"/>
    <mergeCell ref="A150:H150"/>
    <mergeCell ref="B76:D76"/>
    <mergeCell ref="F76:H76"/>
    <mergeCell ref="A99:H99"/>
    <mergeCell ref="A100:H100"/>
    <mergeCell ref="B101:D101"/>
    <mergeCell ref="F101:H101"/>
    <mergeCell ref="A51:H51"/>
    <mergeCell ref="A52:H52"/>
    <mergeCell ref="B53:D53"/>
    <mergeCell ref="F53:H53"/>
    <mergeCell ref="A74:H74"/>
    <mergeCell ref="A75:H75"/>
    <mergeCell ref="A26:H26"/>
    <mergeCell ref="A27:H27"/>
    <mergeCell ref="A28:A29"/>
    <mergeCell ref="B28:D28"/>
    <mergeCell ref="E28:E29"/>
    <mergeCell ref="F28:H28"/>
    <mergeCell ref="A1:H1"/>
    <mergeCell ref="A2:H2"/>
    <mergeCell ref="A3:A4"/>
    <mergeCell ref="B3:D3"/>
    <mergeCell ref="E3:E4"/>
    <mergeCell ref="F3:H3"/>
  </mergeCells>
  <printOptions/>
  <pageMargins left="0.11811023622047245" right="0.11811023622047245" top="0.7480314960629921" bottom="0.7480314960629921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1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50.8515625" style="133" customWidth="1"/>
    <col min="2" max="2" width="25.00390625" style="133" customWidth="1"/>
    <col min="3" max="16384" width="9.00390625" style="133" customWidth="1"/>
  </cols>
  <sheetData>
    <row r="1" spans="1:2" ht="21">
      <c r="A1" s="502" t="s">
        <v>464</v>
      </c>
      <c r="B1" s="502"/>
    </row>
    <row r="2" spans="1:2" ht="21">
      <c r="A2" s="502" t="s">
        <v>465</v>
      </c>
      <c r="B2" s="502"/>
    </row>
    <row r="4" spans="1:2" ht="21">
      <c r="A4" s="484" t="s">
        <v>452</v>
      </c>
      <c r="B4" s="484" t="s">
        <v>453</v>
      </c>
    </row>
    <row r="5" spans="1:2" ht="21">
      <c r="A5" s="485" t="s">
        <v>454</v>
      </c>
      <c r="B5" s="486">
        <v>287.091</v>
      </c>
    </row>
    <row r="6" spans="1:2" ht="21">
      <c r="A6" s="485" t="s">
        <v>455</v>
      </c>
      <c r="B6" s="486">
        <v>264.158</v>
      </c>
    </row>
    <row r="7" spans="1:2" ht="21">
      <c r="A7" s="485" t="s">
        <v>456</v>
      </c>
      <c r="B7" s="486">
        <v>202.495</v>
      </c>
    </row>
    <row r="8" spans="1:2" ht="21">
      <c r="A8" s="485" t="s">
        <v>457</v>
      </c>
      <c r="B8" s="486">
        <v>110.598</v>
      </c>
    </row>
    <row r="9" spans="1:2" ht="21">
      <c r="A9" s="485" t="s">
        <v>458</v>
      </c>
      <c r="B9" s="488">
        <v>85.09</v>
      </c>
    </row>
    <row r="10" spans="1:2" ht="21">
      <c r="A10" s="485" t="s">
        <v>459</v>
      </c>
      <c r="B10" s="486">
        <v>62.352</v>
      </c>
    </row>
    <row r="11" spans="1:2" ht="21">
      <c r="A11" s="485" t="s">
        <v>460</v>
      </c>
      <c r="B11" s="486">
        <v>46.595</v>
      </c>
    </row>
    <row r="12" spans="1:2" ht="21">
      <c r="A12" s="485" t="s">
        <v>461</v>
      </c>
      <c r="B12" s="486">
        <v>25.808</v>
      </c>
    </row>
    <row r="13" spans="1:2" ht="21">
      <c r="A13" s="485" t="s">
        <v>462</v>
      </c>
      <c r="B13" s="486">
        <v>14.727</v>
      </c>
    </row>
    <row r="14" spans="1:2" ht="21">
      <c r="A14" s="485" t="s">
        <v>463</v>
      </c>
      <c r="B14" s="486">
        <v>14.694</v>
      </c>
    </row>
    <row r="15" spans="1:2" ht="21">
      <c r="A15" s="266" t="s">
        <v>126</v>
      </c>
      <c r="B15" s="490">
        <f>B5+B6+B7+B8+B9+B10+B11+B12+B13+B14</f>
        <v>1113.608</v>
      </c>
    </row>
    <row r="16" spans="1:2" ht="21">
      <c r="A16" s="263" t="s">
        <v>501</v>
      </c>
      <c r="B16" s="489">
        <f>1417.554-B15</f>
        <v>303.94600000000014</v>
      </c>
    </row>
    <row r="17" spans="1:2" ht="21">
      <c r="A17" s="266" t="s">
        <v>42</v>
      </c>
      <c r="B17" s="494">
        <f>B15+B16</f>
        <v>1417.554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C1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3.57421875" style="133" customWidth="1"/>
    <col min="2" max="2" width="26.421875" style="133" customWidth="1"/>
    <col min="3" max="16384" width="9.00390625" style="133" customWidth="1"/>
  </cols>
  <sheetData>
    <row r="1" spans="1:3" ht="21">
      <c r="A1" s="502" t="s">
        <v>476</v>
      </c>
      <c r="B1" s="502"/>
      <c r="C1" s="483"/>
    </row>
    <row r="2" spans="1:3" ht="21">
      <c r="A2" s="502" t="s">
        <v>477</v>
      </c>
      <c r="B2" s="502"/>
      <c r="C2" s="483"/>
    </row>
    <row r="3" spans="1:3" ht="21">
      <c r="A3" s="483"/>
      <c r="B3" s="483"/>
      <c r="C3" s="483"/>
    </row>
    <row r="4" spans="1:2" ht="21">
      <c r="A4" s="484" t="s">
        <v>452</v>
      </c>
      <c r="B4" s="484" t="s">
        <v>453</v>
      </c>
    </row>
    <row r="5" spans="1:2" ht="21">
      <c r="A5" s="485" t="s">
        <v>466</v>
      </c>
      <c r="B5" s="487">
        <v>2878.326</v>
      </c>
    </row>
    <row r="6" spans="1:2" ht="21">
      <c r="A6" s="485" t="s">
        <v>467</v>
      </c>
      <c r="B6" s="486">
        <v>367.324</v>
      </c>
    </row>
    <row r="7" spans="1:2" ht="21">
      <c r="A7" s="485" t="s">
        <v>468</v>
      </c>
      <c r="B7" s="486">
        <v>291.174</v>
      </c>
    </row>
    <row r="8" spans="1:2" ht="21">
      <c r="A8" s="485" t="s">
        <v>469</v>
      </c>
      <c r="B8" s="486">
        <v>236.657</v>
      </c>
    </row>
    <row r="9" spans="1:2" ht="21">
      <c r="A9" s="485" t="s">
        <v>470</v>
      </c>
      <c r="B9" s="486">
        <v>148.882</v>
      </c>
    </row>
    <row r="10" spans="1:2" ht="21">
      <c r="A10" s="485" t="s">
        <v>471</v>
      </c>
      <c r="B10" s="486">
        <v>148.018</v>
      </c>
    </row>
    <row r="11" spans="1:2" ht="21">
      <c r="A11" s="485" t="s">
        <v>472</v>
      </c>
      <c r="B11" s="486">
        <v>138.032</v>
      </c>
    </row>
    <row r="12" spans="1:2" ht="21">
      <c r="A12" s="485" t="s">
        <v>473</v>
      </c>
      <c r="B12" s="486">
        <v>131.237</v>
      </c>
    </row>
    <row r="13" spans="1:2" ht="21">
      <c r="A13" s="485" t="s">
        <v>474</v>
      </c>
      <c r="B13" s="486">
        <v>130.363</v>
      </c>
    </row>
    <row r="14" spans="1:2" ht="21">
      <c r="A14" s="485" t="s">
        <v>475</v>
      </c>
      <c r="B14" s="486">
        <v>128.718</v>
      </c>
    </row>
    <row r="15" spans="1:2" ht="21">
      <c r="A15" s="266" t="s">
        <v>126</v>
      </c>
      <c r="B15" s="491">
        <f>B5+B6+B7+B8+B9+B10+B11+B12+B13+B14</f>
        <v>4598.731000000001</v>
      </c>
    </row>
    <row r="16" spans="1:2" ht="21">
      <c r="A16" s="263" t="s">
        <v>501</v>
      </c>
      <c r="B16" s="492">
        <f>8090.372-B15</f>
        <v>3491.6409999999996</v>
      </c>
    </row>
    <row r="17" spans="1:2" ht="21">
      <c r="A17" s="266" t="s">
        <v>42</v>
      </c>
      <c r="B17" s="491">
        <f>B15+B16</f>
        <v>8090.372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35"/>
  <sheetViews>
    <sheetView zoomScalePageLayoutView="0" workbookViewId="0" topLeftCell="A19">
      <selection activeCell="B35" sqref="B35"/>
    </sheetView>
  </sheetViews>
  <sheetFormatPr defaultColWidth="9.140625" defaultRowHeight="15"/>
  <cols>
    <col min="1" max="1" width="54.00390625" style="133" customWidth="1"/>
    <col min="2" max="2" width="22.7109375" style="133" customWidth="1"/>
    <col min="3" max="16384" width="9.00390625" style="133" customWidth="1"/>
  </cols>
  <sheetData>
    <row r="1" spans="1:2" ht="21">
      <c r="A1" s="502" t="s">
        <v>498</v>
      </c>
      <c r="B1" s="502"/>
    </row>
    <row r="2" spans="1:2" ht="21">
      <c r="A2" s="502" t="s">
        <v>101</v>
      </c>
      <c r="B2" s="502"/>
    </row>
    <row r="3" spans="1:2" ht="21">
      <c r="A3" s="502" t="s">
        <v>499</v>
      </c>
      <c r="B3" s="502"/>
    </row>
    <row r="5" spans="1:2" ht="21">
      <c r="A5" s="484" t="s">
        <v>452</v>
      </c>
      <c r="B5" s="484" t="s">
        <v>453</v>
      </c>
    </row>
    <row r="6" spans="1:2" ht="21">
      <c r="A6" s="485" t="s">
        <v>478</v>
      </c>
      <c r="B6" s="487">
        <v>1989.589</v>
      </c>
    </row>
    <row r="7" spans="1:2" ht="21">
      <c r="A7" s="485" t="s">
        <v>479</v>
      </c>
      <c r="B7" s="486">
        <v>49.322</v>
      </c>
    </row>
    <row r="8" spans="1:2" ht="21">
      <c r="A8" s="485" t="s">
        <v>480</v>
      </c>
      <c r="B8" s="486">
        <v>42.934</v>
      </c>
    </row>
    <row r="9" spans="1:2" ht="21">
      <c r="A9" s="485" t="s">
        <v>481</v>
      </c>
      <c r="B9" s="486">
        <v>30.821</v>
      </c>
    </row>
    <row r="10" spans="1:2" ht="21">
      <c r="A10" s="485" t="s">
        <v>482</v>
      </c>
      <c r="B10" s="486">
        <v>16.695</v>
      </c>
    </row>
    <row r="11" spans="1:2" ht="21">
      <c r="A11" s="485" t="s">
        <v>483</v>
      </c>
      <c r="B11" s="486">
        <v>15.158</v>
      </c>
    </row>
    <row r="12" spans="1:2" ht="21">
      <c r="A12" s="485" t="s">
        <v>484</v>
      </c>
      <c r="B12" s="486">
        <v>4.458</v>
      </c>
    </row>
    <row r="13" spans="1:2" ht="21">
      <c r="A13" s="485" t="s">
        <v>485</v>
      </c>
      <c r="B13" s="486">
        <v>2.294</v>
      </c>
    </row>
    <row r="14" spans="1:2" ht="21">
      <c r="A14" s="485" t="s">
        <v>486</v>
      </c>
      <c r="B14" s="486">
        <v>1.765</v>
      </c>
    </row>
    <row r="15" spans="1:2" ht="21">
      <c r="A15" s="485" t="s">
        <v>487</v>
      </c>
      <c r="B15" s="486">
        <v>1.737</v>
      </c>
    </row>
    <row r="16" spans="1:2" ht="21">
      <c r="A16" s="266" t="s">
        <v>126</v>
      </c>
      <c r="B16" s="493">
        <f>SUM(B6:B15)</f>
        <v>2154.773</v>
      </c>
    </row>
    <row r="17" spans="1:2" ht="21">
      <c r="A17" s="263" t="s">
        <v>501</v>
      </c>
      <c r="B17" s="487">
        <f>2157.869-B16</f>
        <v>3.0960000000000036</v>
      </c>
    </row>
    <row r="18" spans="1:2" ht="21">
      <c r="A18" s="266" t="s">
        <v>42</v>
      </c>
      <c r="B18" s="491">
        <f>B16+B17</f>
        <v>2157.869</v>
      </c>
    </row>
    <row r="20" spans="1:2" ht="21">
      <c r="A20" s="502" t="s">
        <v>500</v>
      </c>
      <c r="B20" s="502"/>
    </row>
    <row r="22" spans="1:2" ht="21">
      <c r="A22" s="484" t="s">
        <v>452</v>
      </c>
      <c r="B22" s="484" t="s">
        <v>453</v>
      </c>
    </row>
    <row r="23" spans="1:2" ht="21">
      <c r="A23" s="485" t="s">
        <v>488</v>
      </c>
      <c r="B23" s="486">
        <v>547.292</v>
      </c>
    </row>
    <row r="24" spans="1:2" ht="21">
      <c r="A24" s="485" t="s">
        <v>489</v>
      </c>
      <c r="B24" s="486">
        <v>74.396</v>
      </c>
    </row>
    <row r="25" spans="1:2" ht="21">
      <c r="A25" s="485" t="s">
        <v>490</v>
      </c>
      <c r="B25" s="486">
        <v>71.272</v>
      </c>
    </row>
    <row r="26" spans="1:2" ht="21">
      <c r="A26" s="485" t="s">
        <v>491</v>
      </c>
      <c r="B26" s="486">
        <v>67.204</v>
      </c>
    </row>
    <row r="27" spans="1:2" ht="21">
      <c r="A27" s="485" t="s">
        <v>492</v>
      </c>
      <c r="B27" s="486">
        <v>64.033</v>
      </c>
    </row>
    <row r="28" spans="1:2" ht="21">
      <c r="A28" s="485" t="s">
        <v>493</v>
      </c>
      <c r="B28" s="486">
        <v>59.339</v>
      </c>
    </row>
    <row r="29" spans="1:2" ht="21">
      <c r="A29" s="485" t="s">
        <v>494</v>
      </c>
      <c r="B29" s="486">
        <v>41.625</v>
      </c>
    </row>
    <row r="30" spans="1:2" ht="21">
      <c r="A30" s="485" t="s">
        <v>495</v>
      </c>
      <c r="B30" s="486">
        <v>40.445</v>
      </c>
    </row>
    <row r="31" spans="1:2" ht="21">
      <c r="A31" s="485" t="s">
        <v>496</v>
      </c>
      <c r="B31" s="488">
        <v>15.5</v>
      </c>
    </row>
    <row r="32" spans="1:2" ht="21">
      <c r="A32" s="485" t="s">
        <v>497</v>
      </c>
      <c r="B32" s="486">
        <v>12.534</v>
      </c>
    </row>
    <row r="33" spans="1:2" ht="21">
      <c r="A33" s="266" t="s">
        <v>126</v>
      </c>
      <c r="B33" s="266">
        <f>SUM(B23:B32)</f>
        <v>993.6400000000001</v>
      </c>
    </row>
    <row r="34" spans="1:2" ht="21">
      <c r="A34" s="263" t="s">
        <v>501</v>
      </c>
      <c r="B34" s="263">
        <f>1209.657-B33</f>
        <v>216.01699999999983</v>
      </c>
    </row>
    <row r="35" spans="1:2" ht="21">
      <c r="A35" s="266" t="s">
        <v>42</v>
      </c>
      <c r="B35" s="490">
        <f>B33+B34</f>
        <v>1209.657</v>
      </c>
    </row>
  </sheetData>
  <sheetProtection/>
  <mergeCells count="4">
    <mergeCell ref="A20:B20"/>
    <mergeCell ref="A1:B1"/>
    <mergeCell ref="A2:B2"/>
    <mergeCell ref="A3:B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301707</dc:creator>
  <cp:keywords/>
  <dc:description/>
  <cp:lastModifiedBy>400474</cp:lastModifiedBy>
  <cp:lastPrinted>2012-05-01T02:03:10Z</cp:lastPrinted>
  <dcterms:created xsi:type="dcterms:W3CDTF">2012-04-30T23:17:19Z</dcterms:created>
  <dcterms:modified xsi:type="dcterms:W3CDTF">2013-08-16T09:20:39Z</dcterms:modified>
  <cp:category/>
  <cp:version/>
  <cp:contentType/>
  <cp:contentStatus/>
</cp:coreProperties>
</file>